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P\忍者HP\souko\yomikaki\4mojiyomi\tadasiiyayuyo\"/>
    </mc:Choice>
  </mc:AlternateContent>
  <bookViews>
    <workbookView xWindow="480" yWindow="60" windowWidth="11715" windowHeight="12495"/>
  </bookViews>
  <sheets>
    <sheet name="印刷シート" sheetId="7" r:id="rId1"/>
    <sheet name="画像リスト" sheetId="2" state="hidden" r:id="rId2"/>
  </sheets>
  <definedNames>
    <definedName name="_">#REF!</definedName>
    <definedName name="_xlnm.Print_Area" localSheetId="0">印刷シート!$A$1:$AW$16</definedName>
    <definedName name="_xlnm.Print_Area" localSheetId="1">画像リスト!$D$1:$F$140</definedName>
    <definedName name="リスト">画像リスト!$C$1:$J$156</definedName>
    <definedName name="画像01">INDIRECT(#REF!)</definedName>
    <definedName name="画像02">INDIRECT(#REF!)</definedName>
    <definedName name="画像03">INDIRECT(#REF!)</definedName>
    <definedName name="画像04">INDIRECT(#REF!)</definedName>
    <definedName name="画像05">INDIRECT(#REF!)</definedName>
    <definedName name="画像06">INDIRECT(#REF!)</definedName>
    <definedName name="画像07">INDIRECT(#REF!)</definedName>
    <definedName name="画像08">INDIRECT(#REF!)</definedName>
    <definedName name="画像09">INDIRECT(#REF!)</definedName>
    <definedName name="画像10">INDIRECT(#REF!)</definedName>
    <definedName name="画像11">INDIRECT(#REF!)</definedName>
    <definedName name="画像12">INDIRECT(#REF!)</definedName>
    <definedName name="画像拗「やゆよ」1">INDIRECT(印刷シート!$AU$17)</definedName>
    <definedName name="画像拗「やゆよ」10">INDIRECT(印刷シート!$O$18)</definedName>
    <definedName name="画像拗「やゆよ」11">INDIRECT(印刷シート!$G$17)</definedName>
    <definedName name="画像拗「やゆよ」12">INDIRECT(印刷シート!$G$18)</definedName>
    <definedName name="画像拗「やゆよ」２">INDIRECT(印刷シート!$AU$18)</definedName>
    <definedName name="画像拗「やゆよ」3">INDIRECT(印刷シート!$AM$17)</definedName>
    <definedName name="画像拗「やゆよ」4">INDIRECT(印刷シート!$AM$18)</definedName>
    <definedName name="画像拗「やゆよ」5">INDIRECT(印刷シート!$AE$17)</definedName>
    <definedName name="画像拗「やゆよ」6">INDIRECT(印刷シート!$AE$18)</definedName>
    <definedName name="画像拗「やゆよ」7">INDIRECT(印刷シート!$W$17)</definedName>
    <definedName name="画像拗「やゆよ」8">INDIRECT(印刷シート!$W$18)</definedName>
    <definedName name="画像拗「やゆよ」9">INDIRECT(印刷シート!$O$17)</definedName>
    <definedName name="画像拗前1">INDIRECT(#REF!)</definedName>
    <definedName name="画像拗前10">INDIRECT(#REF!)</definedName>
    <definedName name="画像拗前11">INDIRECT(#REF!)</definedName>
    <definedName name="画像拗前12">INDIRECT(#REF!)</definedName>
    <definedName name="画像拗前2">INDIRECT(#REF!)</definedName>
    <definedName name="画像拗前3">INDIRECT(#REF!)</definedName>
    <definedName name="画像拗前4">INDIRECT(#REF!)</definedName>
    <definedName name="画像拗前5">INDIRECT(#REF!)</definedName>
    <definedName name="画像拗前6">INDIRECT(#REF!)</definedName>
    <definedName name="画像拗前7">INDIRECT(#REF!)</definedName>
    <definedName name="画像拗前8">INDIRECT(#REF!)</definedName>
    <definedName name="画像拗前9">INDIRECT(#REF!)</definedName>
    <definedName name="図１">画像リスト!$D$1</definedName>
    <definedName name="図１０">画像リスト!$D$10</definedName>
    <definedName name="図１００">画像リスト!$D$100</definedName>
    <definedName name="図１０１">画像リスト!$D$101</definedName>
    <definedName name="図１０２">画像リスト!$D$102</definedName>
    <definedName name="図１０３">画像リスト!$D$103</definedName>
    <definedName name="図１０４">画像リスト!$D$104</definedName>
    <definedName name="図１０５">画像リスト!$D$105</definedName>
    <definedName name="図１０６">画像リスト!$D$106</definedName>
    <definedName name="図１０７">画像リスト!$D$107</definedName>
    <definedName name="図１０８">画像リスト!$D$108</definedName>
    <definedName name="図１０９">画像リスト!$D$109</definedName>
    <definedName name="図１１">画像リスト!$D$11</definedName>
    <definedName name="図１１０">画像リスト!$D$110</definedName>
    <definedName name="図１１１">画像リスト!$D$111</definedName>
    <definedName name="図１１２">画像リスト!$D$112</definedName>
    <definedName name="図１１３">画像リスト!$D$113</definedName>
    <definedName name="図１１４">画像リスト!$D$114</definedName>
    <definedName name="図１１５">画像リスト!$D$115</definedName>
    <definedName name="図１１６">画像リスト!$D$116</definedName>
    <definedName name="図１１７">画像リスト!$D$117</definedName>
    <definedName name="図１１８">画像リスト!$D$118</definedName>
    <definedName name="図１１９">画像リスト!$D$119</definedName>
    <definedName name="図１２">画像リスト!$D$12</definedName>
    <definedName name="図１２０">画像リスト!$D$120</definedName>
    <definedName name="図１２１">画像リスト!$D$121</definedName>
    <definedName name="図１２２">画像リスト!$D$122</definedName>
    <definedName name="図１２３">画像リスト!$D$123</definedName>
    <definedName name="図１２４">画像リスト!$D$124</definedName>
    <definedName name="図１２５">画像リスト!$D$125</definedName>
    <definedName name="図１２６">画像リスト!$D$126</definedName>
    <definedName name="図１２７">画像リスト!$D$127</definedName>
    <definedName name="図１２８">画像リスト!$D$128</definedName>
    <definedName name="図１２９">画像リスト!$D$129</definedName>
    <definedName name="図１３">画像リスト!$D$13</definedName>
    <definedName name="図１３０">画像リスト!$D$130</definedName>
    <definedName name="図１３１">画像リスト!$D$131</definedName>
    <definedName name="図１３２">画像リスト!$D$132</definedName>
    <definedName name="図１３３">画像リスト!$D$133</definedName>
    <definedName name="図１３４">画像リスト!$D$134</definedName>
    <definedName name="図１３５">画像リスト!$D$135</definedName>
    <definedName name="図１３６">画像リスト!$D$136</definedName>
    <definedName name="図１３７">画像リスト!$D$137</definedName>
    <definedName name="図１３８">画像リスト!$D$138</definedName>
    <definedName name="図１３９">画像リスト!$D$139</definedName>
    <definedName name="図１４">画像リスト!$D$14</definedName>
    <definedName name="図１４０">画像リスト!$D$140</definedName>
    <definedName name="図１４１">画像リスト!$D$141</definedName>
    <definedName name="図１４２">画像リスト!$D$142</definedName>
    <definedName name="図１４３">画像リスト!$D$143</definedName>
    <definedName name="図１４４">画像リスト!$D$144</definedName>
    <definedName name="図１４５">画像リスト!$D$145</definedName>
    <definedName name="図１４６">画像リスト!$D$146</definedName>
    <definedName name="図１４７">画像リスト!$D$147</definedName>
    <definedName name="図１４８">画像リスト!$D$148</definedName>
    <definedName name="図１４９">画像リスト!$D$149</definedName>
    <definedName name="図１５">画像リスト!$D$15</definedName>
    <definedName name="図１５０">画像リスト!$D$150</definedName>
    <definedName name="図１５１">画像リスト!$D$151</definedName>
    <definedName name="図１５２">画像リスト!$D$152</definedName>
    <definedName name="図１５３">画像リスト!$D$153</definedName>
    <definedName name="図１５４">画像リスト!$D$154</definedName>
    <definedName name="図１５５">画像リスト!$D$155</definedName>
    <definedName name="図１５６">画像リスト!$D$156</definedName>
    <definedName name="図１６">画像リスト!$D$16</definedName>
    <definedName name="図１７">画像リスト!$D$17</definedName>
    <definedName name="図１８">画像リスト!$D$18</definedName>
    <definedName name="図１９">画像リスト!$D$19</definedName>
    <definedName name="図２">画像リスト!$D$2</definedName>
    <definedName name="図２０">画像リスト!$D$20</definedName>
    <definedName name="図２１">画像リスト!$D$21</definedName>
    <definedName name="図２２">画像リスト!$D$22</definedName>
    <definedName name="図２３">画像リスト!$D$23</definedName>
    <definedName name="図２４">画像リスト!$D$24</definedName>
    <definedName name="図２５">画像リスト!$D$25</definedName>
    <definedName name="図２６">画像リスト!$D$26</definedName>
    <definedName name="図２7">画像リスト!$D$27</definedName>
    <definedName name="図２８">画像リスト!$D$28</definedName>
    <definedName name="図２９">画像リスト!$D$29</definedName>
    <definedName name="図３">画像リスト!$D$3</definedName>
    <definedName name="図３０">画像リスト!$D$30</definedName>
    <definedName name="図３１">画像リスト!$D$31</definedName>
    <definedName name="図３２">画像リスト!$D$32</definedName>
    <definedName name="図３３">画像リスト!$D$33</definedName>
    <definedName name="図３４">画像リスト!$D$34</definedName>
    <definedName name="図３５">画像リスト!$D$35</definedName>
    <definedName name="図３６">画像リスト!$D$36</definedName>
    <definedName name="図３７">画像リスト!$D$37</definedName>
    <definedName name="図３８">画像リスト!$D$38</definedName>
    <definedName name="図３９">画像リスト!$D$39</definedName>
    <definedName name="図４">画像リスト!$D$4</definedName>
    <definedName name="図４０">画像リスト!$D$40</definedName>
    <definedName name="図４１">画像リスト!$D$41</definedName>
    <definedName name="図４２">画像リスト!$D$42</definedName>
    <definedName name="図４３">画像リスト!$D$43</definedName>
    <definedName name="図４４">画像リスト!$D$44</definedName>
    <definedName name="図４５">画像リスト!$D$45</definedName>
    <definedName name="図４６">画像リスト!$D$46</definedName>
    <definedName name="図４７">画像リスト!$D$47</definedName>
    <definedName name="図４８">画像リスト!$D$48</definedName>
    <definedName name="図４９">画像リスト!$D$49</definedName>
    <definedName name="図５">画像リスト!$D$5</definedName>
    <definedName name="図５０">画像リスト!$D$50</definedName>
    <definedName name="図５１">画像リスト!$D$51</definedName>
    <definedName name="図５２">画像リスト!$D$52</definedName>
    <definedName name="図５３">画像リスト!$D$53</definedName>
    <definedName name="図５４">画像リスト!$D$54</definedName>
    <definedName name="図５５">画像リスト!$D$55</definedName>
    <definedName name="図５６">画像リスト!$D$56</definedName>
    <definedName name="図５７">画像リスト!$D$57</definedName>
    <definedName name="図５８">画像リスト!$D$58</definedName>
    <definedName name="図５９">画像リスト!$D$59</definedName>
    <definedName name="図６">画像リスト!$D$6</definedName>
    <definedName name="図６０">画像リスト!$D$60</definedName>
    <definedName name="図６１">画像リスト!$D$61</definedName>
    <definedName name="図６２">画像リスト!$D$62</definedName>
    <definedName name="図６３">画像リスト!$D$63</definedName>
    <definedName name="図６４">画像リスト!$D$64</definedName>
    <definedName name="図６５">画像リスト!$D$65</definedName>
    <definedName name="図６６">画像リスト!$D$66</definedName>
    <definedName name="図６７">画像リスト!$D$67</definedName>
    <definedName name="図６８">画像リスト!$D$68</definedName>
    <definedName name="図６９">画像リスト!$D$69</definedName>
    <definedName name="図７">画像リスト!$D$7</definedName>
    <definedName name="図７０">画像リスト!$D$70</definedName>
    <definedName name="図７１">画像リスト!$D$71</definedName>
    <definedName name="図７２">画像リスト!$D$72</definedName>
    <definedName name="図７３">画像リスト!$D$73</definedName>
    <definedName name="図７４">画像リスト!$D$74</definedName>
    <definedName name="図７５">画像リスト!$D$75</definedName>
    <definedName name="図７６">画像リスト!$D$76</definedName>
    <definedName name="図７７">画像リスト!$D$77</definedName>
    <definedName name="図７８">画像リスト!$D$78</definedName>
    <definedName name="図７９">画像リスト!$D$79</definedName>
    <definedName name="図８">画像リスト!$D$8</definedName>
    <definedName name="図８０">画像リスト!$D$80</definedName>
    <definedName name="図８１">画像リスト!$D$81</definedName>
    <definedName name="図８２">画像リスト!$D$82</definedName>
    <definedName name="図８３">画像リスト!$D$83</definedName>
    <definedName name="図８４">画像リスト!$D$84</definedName>
    <definedName name="図８５">画像リスト!$D$85</definedName>
    <definedName name="図８６">画像リスト!$D$86</definedName>
    <definedName name="図８７">画像リスト!$D$87</definedName>
    <definedName name="図８８">画像リスト!$D$88</definedName>
    <definedName name="図８９">画像リスト!$D$89</definedName>
    <definedName name="図９">画像リスト!$D$9</definedName>
    <definedName name="図９０">画像リスト!$D$90</definedName>
    <definedName name="図９１">画像リスト!$D$91</definedName>
    <definedName name="図９２">画像リスト!$D$92</definedName>
    <definedName name="図９３">画像リスト!$D$93</definedName>
    <definedName name="図９４">画像リスト!$D$94</definedName>
    <definedName name="図９５">画像リスト!$D$95</definedName>
    <definedName name="図９６">画像リスト!$D$96</definedName>
    <definedName name="図９７">画像リスト!$D$97</definedName>
    <definedName name="図９８">画像リスト!$D$98</definedName>
    <definedName name="図９９">画像リスト!$D$99</definedName>
  </definedNames>
  <calcPr calcId="152511"/>
</workbook>
</file>

<file path=xl/calcChain.xml><?xml version="1.0" encoding="utf-8"?>
<calcChain xmlns="http://schemas.openxmlformats.org/spreadsheetml/2006/main">
  <c r="J83" i="2" l="1"/>
  <c r="I83" i="2"/>
  <c r="H83" i="2"/>
  <c r="J82" i="2"/>
  <c r="I82" i="2"/>
  <c r="H82" i="2"/>
  <c r="J81" i="2"/>
  <c r="I81" i="2"/>
  <c r="H81" i="2"/>
  <c r="J80" i="2"/>
  <c r="I80" i="2"/>
  <c r="H80" i="2"/>
  <c r="J79" i="2"/>
  <c r="I79" i="2"/>
  <c r="H79" i="2"/>
  <c r="J78" i="2"/>
  <c r="I78" i="2"/>
  <c r="H78" i="2"/>
  <c r="J77" i="2"/>
  <c r="I77" i="2"/>
  <c r="H77" i="2"/>
  <c r="J76" i="2"/>
  <c r="I76" i="2"/>
  <c r="H76" i="2"/>
  <c r="J75" i="2"/>
  <c r="I75" i="2"/>
  <c r="H75" i="2"/>
  <c r="J74" i="2"/>
  <c r="I74" i="2"/>
  <c r="H74" i="2"/>
  <c r="J73" i="2"/>
  <c r="I73" i="2"/>
  <c r="H73" i="2"/>
  <c r="J72" i="2"/>
  <c r="I72" i="2"/>
  <c r="H72" i="2"/>
  <c r="J71" i="2"/>
  <c r="I71" i="2"/>
  <c r="H71" i="2"/>
  <c r="J70" i="2"/>
  <c r="I70" i="2"/>
  <c r="H70" i="2"/>
  <c r="J69" i="2"/>
  <c r="I69" i="2"/>
  <c r="H69" i="2"/>
  <c r="J68" i="2"/>
  <c r="I68" i="2"/>
  <c r="H68" i="2"/>
  <c r="J67" i="2"/>
  <c r="I67" i="2"/>
  <c r="H67" i="2"/>
  <c r="J66" i="2"/>
  <c r="I66" i="2"/>
  <c r="H66" i="2"/>
  <c r="J65" i="2"/>
  <c r="I65" i="2"/>
  <c r="H65" i="2"/>
  <c r="J64" i="2"/>
  <c r="I64" i="2"/>
  <c r="H64" i="2"/>
  <c r="J63" i="2"/>
  <c r="I63" i="2"/>
  <c r="H63" i="2"/>
  <c r="J62" i="2"/>
  <c r="I62" i="2"/>
  <c r="H62" i="2"/>
  <c r="J61" i="2"/>
  <c r="I61" i="2"/>
  <c r="H61" i="2"/>
  <c r="J60" i="2"/>
  <c r="I60" i="2"/>
  <c r="H60" i="2"/>
  <c r="J59" i="2"/>
  <c r="I59" i="2"/>
  <c r="H59" i="2"/>
  <c r="J58" i="2"/>
  <c r="I58" i="2"/>
  <c r="H58" i="2"/>
  <c r="J57" i="2"/>
  <c r="I57" i="2"/>
  <c r="H57" i="2"/>
  <c r="J56" i="2"/>
  <c r="I56" i="2"/>
  <c r="H56" i="2"/>
  <c r="J55" i="2"/>
  <c r="I55" i="2"/>
  <c r="H55" i="2"/>
  <c r="J54" i="2"/>
  <c r="I54" i="2"/>
  <c r="H54" i="2"/>
  <c r="J53" i="2"/>
  <c r="I53" i="2"/>
  <c r="H53" i="2"/>
  <c r="J52" i="2"/>
  <c r="I52" i="2"/>
  <c r="H52" i="2"/>
  <c r="J51" i="2"/>
  <c r="I51" i="2"/>
  <c r="H51" i="2"/>
  <c r="J50" i="2"/>
  <c r="I50" i="2"/>
  <c r="H50" i="2"/>
  <c r="J49" i="2"/>
  <c r="I49" i="2"/>
  <c r="H49" i="2"/>
  <c r="J48" i="2"/>
  <c r="I48" i="2"/>
  <c r="H48" i="2"/>
  <c r="J47" i="2"/>
  <c r="I47" i="2"/>
  <c r="H47" i="2"/>
  <c r="J46" i="2"/>
  <c r="I46" i="2"/>
  <c r="H46" i="2"/>
  <c r="J45" i="2"/>
  <c r="I45" i="2"/>
  <c r="H45" i="2"/>
  <c r="J44" i="2"/>
  <c r="I44" i="2"/>
  <c r="H44" i="2"/>
  <c r="J43" i="2"/>
  <c r="I43" i="2"/>
  <c r="H43" i="2"/>
  <c r="J42" i="2"/>
  <c r="I42" i="2"/>
  <c r="H42" i="2"/>
  <c r="J41" i="2"/>
  <c r="I41" i="2"/>
  <c r="H41" i="2"/>
  <c r="J40" i="2"/>
  <c r="I40" i="2"/>
  <c r="H40" i="2"/>
  <c r="J39" i="2"/>
  <c r="I39" i="2"/>
  <c r="H39" i="2"/>
  <c r="J38" i="2"/>
  <c r="I38" i="2"/>
  <c r="H38" i="2"/>
  <c r="J37" i="2"/>
  <c r="I37" i="2"/>
  <c r="H37" i="2"/>
  <c r="J36" i="2"/>
  <c r="I36" i="2"/>
  <c r="H36" i="2"/>
  <c r="J35" i="2"/>
  <c r="I35" i="2"/>
  <c r="H35" i="2"/>
  <c r="J34" i="2"/>
  <c r="I34" i="2"/>
  <c r="H34" i="2"/>
  <c r="J33" i="2"/>
  <c r="I33" i="2"/>
  <c r="H33" i="2"/>
  <c r="J32" i="2"/>
  <c r="I32" i="2"/>
  <c r="H32" i="2"/>
  <c r="J31" i="2"/>
  <c r="I31" i="2"/>
  <c r="H31" i="2"/>
  <c r="J30" i="2"/>
  <c r="I30" i="2"/>
  <c r="H30" i="2"/>
  <c r="J29" i="2"/>
  <c r="I29" i="2"/>
  <c r="H29" i="2"/>
  <c r="J28" i="2"/>
  <c r="I28" i="2"/>
  <c r="H28" i="2"/>
  <c r="J27" i="2"/>
  <c r="I27" i="2"/>
  <c r="H27" i="2"/>
  <c r="J26" i="2"/>
  <c r="I26" i="2"/>
  <c r="H26" i="2"/>
  <c r="J25" i="2"/>
  <c r="I25" i="2"/>
  <c r="H25" i="2"/>
  <c r="J24" i="2"/>
  <c r="I24" i="2"/>
  <c r="H24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  <c r="J6" i="2"/>
  <c r="I6" i="2"/>
  <c r="H6" i="2"/>
  <c r="J5" i="2"/>
  <c r="I5" i="2"/>
  <c r="H5" i="2"/>
  <c r="J4" i="2"/>
  <c r="I4" i="2"/>
  <c r="H4" i="2"/>
  <c r="J3" i="2"/>
  <c r="I3" i="2"/>
  <c r="H3" i="2"/>
  <c r="J2" i="2"/>
  <c r="I2" i="2"/>
  <c r="H2" i="2"/>
  <c r="J1" i="2"/>
  <c r="I1" i="2"/>
  <c r="H1" i="2"/>
  <c r="E156" i="2" l="1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1" i="2"/>
  <c r="B156" i="2" l="1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57" i="2"/>
  <c r="G123" i="2"/>
  <c r="G6" i="2"/>
  <c r="G61" i="2"/>
  <c r="G100" i="2"/>
  <c r="G113" i="2"/>
  <c r="G12" i="2"/>
  <c r="G30" i="2"/>
  <c r="G24" i="2"/>
  <c r="G119" i="2"/>
  <c r="G74" i="2"/>
  <c r="G75" i="2"/>
  <c r="G84" i="2"/>
  <c r="G14" i="2"/>
  <c r="G26" i="2"/>
  <c r="G89" i="2"/>
  <c r="G60" i="2"/>
  <c r="G126" i="2"/>
  <c r="G117" i="2"/>
  <c r="G17" i="2"/>
  <c r="G46" i="2"/>
  <c r="G120" i="2"/>
  <c r="G93" i="2"/>
  <c r="G139" i="2"/>
  <c r="G132" i="2"/>
  <c r="G65" i="2"/>
  <c r="G36" i="2"/>
  <c r="G110" i="2"/>
  <c r="G68" i="2"/>
  <c r="G52" i="2"/>
  <c r="G99" i="2"/>
  <c r="G23" i="2"/>
  <c r="G96" i="2"/>
  <c r="G112" i="2"/>
  <c r="G81" i="2"/>
  <c r="G35" i="2"/>
  <c r="G31" i="2"/>
  <c r="G27" i="2"/>
  <c r="G3" i="2"/>
  <c r="G140" i="2"/>
  <c r="G138" i="2"/>
  <c r="G137" i="2"/>
  <c r="G136" i="2"/>
  <c r="G135" i="2"/>
  <c r="G134" i="2"/>
  <c r="G133" i="2"/>
  <c r="G131" i="2"/>
  <c r="G130" i="2"/>
  <c r="G129" i="2"/>
  <c r="G128" i="2"/>
  <c r="G127" i="2"/>
  <c r="G125" i="2"/>
  <c r="G124" i="2"/>
  <c r="G122" i="2"/>
  <c r="G121" i="2"/>
  <c r="G118" i="2"/>
  <c r="G116" i="2"/>
  <c r="G115" i="2"/>
  <c r="G114" i="2"/>
  <c r="G111" i="2"/>
  <c r="G109" i="2"/>
  <c r="G108" i="2"/>
  <c r="G107" i="2"/>
  <c r="G106" i="2"/>
  <c r="G105" i="2"/>
  <c r="G104" i="2"/>
  <c r="G103" i="2"/>
  <c r="G102" i="2"/>
  <c r="G101" i="2"/>
  <c r="G98" i="2"/>
  <c r="G97" i="2"/>
  <c r="G95" i="2"/>
  <c r="G94" i="2"/>
  <c r="G92" i="2"/>
  <c r="G91" i="2"/>
  <c r="G90" i="2"/>
  <c r="G88" i="2"/>
  <c r="G87" i="2"/>
  <c r="G86" i="2"/>
  <c r="G85" i="2"/>
  <c r="G83" i="2"/>
  <c r="G82" i="2"/>
  <c r="G80" i="2"/>
  <c r="G79" i="2"/>
  <c r="G78" i="2"/>
  <c r="G77" i="2"/>
  <c r="G76" i="2"/>
  <c r="G73" i="2"/>
  <c r="G72" i="2"/>
  <c r="G71" i="2"/>
  <c r="G70" i="2"/>
  <c r="G69" i="2"/>
  <c r="G67" i="2"/>
  <c r="G66" i="2"/>
  <c r="G64" i="2"/>
  <c r="G63" i="2"/>
  <c r="G62" i="2"/>
  <c r="G59" i="2"/>
  <c r="G58" i="2"/>
  <c r="G56" i="2"/>
  <c r="G55" i="2"/>
  <c r="G54" i="2"/>
  <c r="G53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4" i="2"/>
  <c r="G33" i="2"/>
  <c r="G32" i="2"/>
  <c r="G29" i="2"/>
  <c r="G28" i="2"/>
  <c r="G25" i="2"/>
  <c r="G22" i="2"/>
  <c r="G21" i="2"/>
  <c r="G20" i="2"/>
  <c r="G19" i="2"/>
  <c r="G18" i="2"/>
  <c r="G16" i="2"/>
  <c r="G15" i="2"/>
  <c r="G13" i="2"/>
  <c r="G11" i="2"/>
  <c r="G10" i="2"/>
  <c r="G9" i="2"/>
  <c r="G8" i="2"/>
  <c r="G7" i="2"/>
  <c r="G5" i="2"/>
  <c r="G4" i="2"/>
  <c r="G2" i="2"/>
  <c r="G1" i="2"/>
  <c r="C4" i="2" l="1"/>
  <c r="C16" i="2"/>
  <c r="C28" i="2"/>
  <c r="C40" i="2"/>
  <c r="C48" i="2"/>
  <c r="C60" i="2"/>
  <c r="C76" i="2"/>
  <c r="C88" i="2"/>
  <c r="C1" i="2"/>
  <c r="C5" i="2"/>
  <c r="C9" i="2"/>
  <c r="C13" i="2"/>
  <c r="C17" i="2"/>
  <c r="C21" i="2"/>
  <c r="C25" i="2"/>
  <c r="C29" i="2"/>
  <c r="C33" i="2"/>
  <c r="C37" i="2"/>
  <c r="C41" i="2"/>
  <c r="C45" i="2"/>
  <c r="C49" i="2"/>
  <c r="C53" i="2"/>
  <c r="C57" i="2"/>
  <c r="C61" i="2"/>
  <c r="C65" i="2"/>
  <c r="C69" i="2"/>
  <c r="C73" i="2"/>
  <c r="C77" i="2"/>
  <c r="C81" i="2"/>
  <c r="C85" i="2"/>
  <c r="C89" i="2"/>
  <c r="C93" i="2"/>
  <c r="C12" i="2"/>
  <c r="C24" i="2"/>
  <c r="C36" i="2"/>
  <c r="C52" i="2"/>
  <c r="C64" i="2"/>
  <c r="C72" i="2"/>
  <c r="C84" i="2"/>
  <c r="C2" i="2"/>
  <c r="C6" i="2"/>
  <c r="C10" i="2"/>
  <c r="C14" i="2"/>
  <c r="C18" i="2"/>
  <c r="C22" i="2"/>
  <c r="C26" i="2"/>
  <c r="C30" i="2"/>
  <c r="C34" i="2"/>
  <c r="C38" i="2"/>
  <c r="C42" i="2"/>
  <c r="C46" i="2"/>
  <c r="C50" i="2"/>
  <c r="C54" i="2"/>
  <c r="C58" i="2"/>
  <c r="C62" i="2"/>
  <c r="C66" i="2"/>
  <c r="C70" i="2"/>
  <c r="C74" i="2"/>
  <c r="C78" i="2"/>
  <c r="C82" i="2"/>
  <c r="C86" i="2"/>
  <c r="C90" i="2"/>
  <c r="C8" i="2"/>
  <c r="C20" i="2"/>
  <c r="C32" i="2"/>
  <c r="C44" i="2"/>
  <c r="C56" i="2"/>
  <c r="C68" i="2"/>
  <c r="C80" i="2"/>
  <c r="C3" i="2"/>
  <c r="C7" i="2"/>
  <c r="C11" i="2"/>
  <c r="C15" i="2"/>
  <c r="C19" i="2"/>
  <c r="C23" i="2"/>
  <c r="C27" i="2"/>
  <c r="C31" i="2"/>
  <c r="C35" i="2"/>
  <c r="C39" i="2"/>
  <c r="C43" i="2"/>
  <c r="C47" i="2"/>
  <c r="C51" i="2"/>
  <c r="C55" i="2"/>
  <c r="C59" i="2"/>
  <c r="C63" i="2"/>
  <c r="C67" i="2"/>
  <c r="C71" i="2"/>
  <c r="C75" i="2"/>
  <c r="C79" i="2"/>
  <c r="C83" i="2"/>
  <c r="C87" i="2"/>
  <c r="C91" i="2"/>
  <c r="C92" i="2"/>
  <c r="C94" i="2"/>
  <c r="C152" i="2"/>
  <c r="C95" i="2"/>
  <c r="C147" i="2"/>
  <c r="C150" i="2"/>
  <c r="C111" i="2"/>
  <c r="C104" i="2"/>
  <c r="C120" i="2"/>
  <c r="C136" i="2"/>
  <c r="C98" i="2"/>
  <c r="C114" i="2"/>
  <c r="C130" i="2"/>
  <c r="C103" i="2"/>
  <c r="C99" i="2"/>
  <c r="C140" i="2"/>
  <c r="C148" i="2"/>
  <c r="C143" i="2"/>
  <c r="C146" i="2"/>
  <c r="C108" i="2"/>
  <c r="C124" i="2"/>
  <c r="C102" i="2"/>
  <c r="C118" i="2"/>
  <c r="C134" i="2"/>
  <c r="C131" i="2"/>
  <c r="C144" i="2"/>
  <c r="C155" i="2"/>
  <c r="C139" i="2"/>
  <c r="C142" i="2"/>
  <c r="C96" i="2"/>
  <c r="C112" i="2"/>
  <c r="C128" i="2"/>
  <c r="C106" i="2"/>
  <c r="C122" i="2"/>
  <c r="C123" i="2"/>
  <c r="C135" i="2"/>
  <c r="C153" i="2"/>
  <c r="C151" i="2"/>
  <c r="C116" i="2"/>
  <c r="C110" i="2"/>
  <c r="C119" i="2"/>
  <c r="C115" i="2"/>
  <c r="C132" i="2"/>
  <c r="C126" i="2"/>
  <c r="C156" i="2"/>
  <c r="C107" i="2"/>
  <c r="C127" i="2"/>
  <c r="C154" i="2"/>
  <c r="C97" i="2"/>
  <c r="C129" i="2"/>
  <c r="C100" i="2"/>
  <c r="C113" i="2"/>
  <c r="C138" i="2"/>
  <c r="C101" i="2"/>
  <c r="C105" i="2"/>
  <c r="C109" i="2"/>
  <c r="C117" i="2"/>
  <c r="C121" i="2"/>
  <c r="C125" i="2"/>
  <c r="C133" i="2"/>
  <c r="C137" i="2"/>
  <c r="C141" i="2"/>
  <c r="C145" i="2"/>
  <c r="C149" i="2"/>
  <c r="B13" i="7" l="1"/>
  <c r="D13" i="7"/>
  <c r="F13" i="7"/>
  <c r="B5" i="7"/>
  <c r="D5" i="7"/>
  <c r="F5" i="7"/>
  <c r="J13" i="7"/>
  <c r="L13" i="7"/>
  <c r="N13" i="7"/>
  <c r="J5" i="7"/>
  <c r="L5" i="7"/>
  <c r="N5" i="7"/>
  <c r="R13" i="7"/>
  <c r="T13" i="7"/>
  <c r="V13" i="7"/>
  <c r="R5" i="7"/>
  <c r="T5" i="7"/>
  <c r="V5" i="7"/>
  <c r="Z13" i="7"/>
  <c r="AB13" i="7"/>
  <c r="AD13" i="7"/>
  <c r="Z5" i="7"/>
  <c r="AB5" i="7"/>
  <c r="AD5" i="7"/>
  <c r="AH13" i="7"/>
  <c r="AJ13" i="7"/>
  <c r="AL13" i="7"/>
  <c r="AH5" i="7"/>
  <c r="AJ5" i="7"/>
  <c r="AL5" i="7"/>
  <c r="AP13" i="7"/>
  <c r="AR13" i="7"/>
  <c r="AT13" i="7"/>
  <c r="AP5" i="7"/>
  <c r="AR5" i="7"/>
  <c r="AT5" i="7"/>
  <c r="AE17" i="7"/>
  <c r="W17" i="7"/>
  <c r="AU17" i="7"/>
  <c r="AE18" i="7"/>
  <c r="AM17" i="7"/>
  <c r="W18" i="7"/>
  <c r="O17" i="7"/>
  <c r="AU18" i="7"/>
  <c r="O18" i="7"/>
  <c r="AM18" i="7"/>
  <c r="G17" i="7"/>
  <c r="G18" i="7"/>
</calcChain>
</file>

<file path=xl/sharedStrings.xml><?xml version="1.0" encoding="utf-8"?>
<sst xmlns="http://schemas.openxmlformats.org/spreadsheetml/2006/main" count="96" uniqueCount="61">
  <si>
    <t>なまえ</t>
    <phoneticPr fontId="1"/>
  </si>
  <si>
    <t>いちょう</t>
    <phoneticPr fontId="1"/>
  </si>
  <si>
    <t>いちりんしゃ</t>
    <phoneticPr fontId="1"/>
  </si>
  <si>
    <t>いってらっしゃい</t>
    <phoneticPr fontId="1"/>
  </si>
  <si>
    <t>おいしゃさん</t>
    <phoneticPr fontId="1"/>
  </si>
  <si>
    <t>おたまじゃくし</t>
    <phoneticPr fontId="1"/>
  </si>
  <si>
    <t>かいじゅう</t>
    <phoneticPr fontId="1"/>
  </si>
  <si>
    <t>がっしょう</t>
    <phoneticPr fontId="1"/>
  </si>
  <si>
    <t>きしゃ</t>
    <phoneticPr fontId="1"/>
  </si>
  <si>
    <t>きゃべつ</t>
    <phoneticPr fontId="1"/>
  </si>
  <si>
    <t>ぎゅうにゅう</t>
    <phoneticPr fontId="1"/>
  </si>
  <si>
    <t>きゅうり</t>
    <phoneticPr fontId="1"/>
  </si>
  <si>
    <t>くじゃく</t>
    <phoneticPr fontId="1"/>
  </si>
  <si>
    <t>くしゃみ</t>
    <phoneticPr fontId="1"/>
  </si>
  <si>
    <t>さんりんしゃ</t>
    <phoneticPr fontId="1"/>
  </si>
  <si>
    <t>じしゃく</t>
    <phoneticPr fontId="1"/>
  </si>
  <si>
    <t>じてんしゃ</t>
    <phoneticPr fontId="1"/>
  </si>
  <si>
    <t>じどうしゃ</t>
    <phoneticPr fontId="1"/>
  </si>
  <si>
    <t>じゃがいも</t>
    <phoneticPr fontId="1"/>
  </si>
  <si>
    <t>じゃぐち</t>
    <phoneticPr fontId="1"/>
  </si>
  <si>
    <t>しゃしん</t>
    <phoneticPr fontId="1"/>
  </si>
  <si>
    <t>しゃもじ</t>
    <phoneticPr fontId="1"/>
  </si>
  <si>
    <t>じゃんけん</t>
    <phoneticPr fontId="1"/>
  </si>
  <si>
    <t>しゅうじ</t>
    <phoneticPr fontId="1"/>
  </si>
  <si>
    <t>しゅくだい</t>
    <phoneticPr fontId="1"/>
  </si>
  <si>
    <t>しょうかき</t>
    <phoneticPr fontId="1"/>
  </si>
  <si>
    <t>しょうぎ</t>
    <phoneticPr fontId="1"/>
  </si>
  <si>
    <t>じょうぎ</t>
    <phoneticPr fontId="1"/>
  </si>
  <si>
    <t>しょっき</t>
    <phoneticPr fontId="1"/>
  </si>
  <si>
    <t>だちょう</t>
    <phoneticPr fontId="1"/>
  </si>
  <si>
    <t>ちきゅう</t>
    <phoneticPr fontId="1"/>
  </si>
  <si>
    <t>ちょうちょ</t>
    <phoneticPr fontId="1"/>
  </si>
  <si>
    <t>ちょき</t>
    <phoneticPr fontId="1"/>
  </si>
  <si>
    <t>でんしゃ</t>
    <phoneticPr fontId="1"/>
  </si>
  <si>
    <t>にゅうどうぐも</t>
    <phoneticPr fontId="1"/>
  </si>
  <si>
    <t>にんぎょ</t>
    <phoneticPr fontId="1"/>
  </si>
  <si>
    <t>にんぎょう</t>
    <phoneticPr fontId="1"/>
  </si>
  <si>
    <t>ねんがじょう</t>
    <phoneticPr fontId="1"/>
  </si>
  <si>
    <t>はいしゃさん</t>
    <phoneticPr fontId="1"/>
  </si>
  <si>
    <t>はくちょう</t>
    <phoneticPr fontId="1"/>
  </si>
  <si>
    <t>はっぴょう</t>
    <phoneticPr fontId="1"/>
  </si>
  <si>
    <t>ひじょうぐち</t>
    <phoneticPr fontId="1"/>
  </si>
  <si>
    <t>ひなにんぎょう</t>
    <phoneticPr fontId="1"/>
  </si>
  <si>
    <t>ほうちょう</t>
    <phoneticPr fontId="1"/>
  </si>
  <si>
    <t>あかちゃん</t>
    <phoneticPr fontId="1"/>
  </si>
  <si>
    <t>あくしゅ</t>
    <phoneticPr fontId="1"/>
  </si>
  <si>
    <t>けんびきょう</t>
    <phoneticPr fontId="1"/>
  </si>
  <si>
    <t>さんかくじょうぎ</t>
    <phoneticPr fontId="1"/>
  </si>
  <si>
    <t>しゃぼんだま</t>
    <phoneticPr fontId="1"/>
  </si>
  <si>
    <t>しゃみせん</t>
    <phoneticPr fontId="1"/>
  </si>
  <si>
    <t>しょくぱん</t>
    <phoneticPr fontId="1"/>
  </si>
  <si>
    <t>しりょくけんさ</t>
    <phoneticPr fontId="1"/>
  </si>
  <si>
    <t>しんちょう</t>
    <phoneticPr fontId="1"/>
  </si>
  <si>
    <t>たいじゅう</t>
    <phoneticPr fontId="1"/>
  </si>
  <si>
    <t>たまじゃくし</t>
    <phoneticPr fontId="1"/>
  </si>
  <si>
    <t>ちきゅうぎ</t>
    <phoneticPr fontId="1"/>
  </si>
  <si>
    <t>ちょうちん</t>
    <phoneticPr fontId="1"/>
  </si>
  <si>
    <t>どくしょ</t>
    <phoneticPr fontId="1"/>
  </si>
  <si>
    <t>りょうり</t>
    <phoneticPr fontId="1"/>
  </si>
  <si>
    <t>ただしいのは、どれ？</t>
    <phoneticPr fontId="1"/>
  </si>
  <si>
    <t>（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</si>
</sst>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HG教科書体"/>
      <family val="1"/>
      <charset val="128"/>
    </font>
    <font>
      <sz val="18"/>
      <name val="ＭＳ Ｐゴシック"/>
      <family val="3"/>
      <charset val="128"/>
    </font>
    <font>
      <sz val="14"/>
      <name val="AR P教科書体M"/>
      <family val="4"/>
      <charset val="128"/>
    </font>
    <font>
      <sz val="72"/>
      <color indexed="55"/>
      <name val="HGP教科書体"/>
      <family val="1"/>
      <charset val="128"/>
    </font>
    <font>
      <sz val="11"/>
      <name val="HGP教科書体"/>
      <family val="1"/>
      <charset val="128"/>
    </font>
    <font>
      <sz val="24"/>
      <name val="ＭＳ Ｐ明朝"/>
      <family val="1"/>
      <charset val="128"/>
    </font>
    <font>
      <sz val="14"/>
      <name val="UD デジタル 教科書体 N-R"/>
      <family val="1"/>
      <charset val="128"/>
    </font>
    <font>
      <sz val="12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Border="1" applyAlignment="1">
      <alignment vertical="center" textRotation="255"/>
    </xf>
    <xf numFmtId="0" fontId="8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7" fillId="0" borderId="15" xfId="0" applyFont="1" applyBorder="1" applyAlignment="1">
      <alignment vertical="center" textRotation="255"/>
    </xf>
    <xf numFmtId="0" fontId="7" fillId="0" borderId="16" xfId="0" applyFont="1" applyBorder="1" applyAlignment="1">
      <alignment vertical="center" textRotation="255"/>
    </xf>
    <xf numFmtId="0" fontId="7" fillId="0" borderId="4" xfId="0" applyFont="1" applyBorder="1" applyAlignment="1">
      <alignment vertical="center" textRotation="255"/>
    </xf>
    <xf numFmtId="0" fontId="9" fillId="0" borderId="7" xfId="0" applyFont="1" applyBorder="1" applyAlignment="1">
      <alignment vertical="center" textRotation="255" shrinkToFit="1"/>
    </xf>
    <xf numFmtId="0" fontId="9" fillId="0" borderId="6" xfId="0" applyFont="1" applyBorder="1" applyAlignment="1">
      <alignment vertical="top" textRotation="255" shrinkToFit="1"/>
    </xf>
    <xf numFmtId="0" fontId="9" fillId="0" borderId="17" xfId="0" applyFont="1" applyBorder="1" applyAlignment="1">
      <alignment vertical="top" textRotation="255" shrinkToFit="1"/>
    </xf>
    <xf numFmtId="0" fontId="9" fillId="0" borderId="18" xfId="0" applyFont="1" applyBorder="1" applyAlignment="1">
      <alignment vertical="top" textRotation="255" shrinkToFit="1"/>
    </xf>
    <xf numFmtId="0" fontId="9" fillId="0" borderId="25" xfId="0" applyFont="1" applyBorder="1" applyAlignment="1">
      <alignment vertical="center" textRotation="255" shrinkToFit="1"/>
    </xf>
    <xf numFmtId="0" fontId="9" fillId="0" borderId="0" xfId="0" applyFont="1" applyBorder="1" applyAlignment="1">
      <alignment vertical="top" textRotation="255" shrinkToFit="1"/>
    </xf>
    <xf numFmtId="0" fontId="9" fillId="0" borderId="26" xfId="0" applyFont="1" applyBorder="1" applyAlignment="1">
      <alignment vertical="top" textRotation="255" shrinkToFit="1"/>
    </xf>
    <xf numFmtId="0" fontId="9" fillId="0" borderId="19" xfId="0" applyFont="1" applyBorder="1" applyAlignment="1">
      <alignment vertical="top" textRotation="255" shrinkToFit="1"/>
    </xf>
    <xf numFmtId="0" fontId="9" fillId="0" borderId="10" xfId="0" applyFont="1" applyBorder="1" applyAlignment="1">
      <alignment vertical="center" textRotation="255" shrinkToFit="1"/>
    </xf>
    <xf numFmtId="0" fontId="9" fillId="0" borderId="8" xfId="0" applyFont="1" applyBorder="1" applyAlignment="1">
      <alignment vertical="top" textRotation="255" shrinkToFit="1"/>
    </xf>
    <xf numFmtId="0" fontId="9" fillId="0" borderId="13" xfId="0" applyFont="1" applyBorder="1" applyAlignment="1">
      <alignment vertical="top" textRotation="255" shrinkToFit="1"/>
    </xf>
    <xf numFmtId="0" fontId="9" fillId="0" borderId="14" xfId="0" applyFont="1" applyBorder="1" applyAlignment="1">
      <alignment vertical="top" textRotation="255" shrinkToFit="1"/>
    </xf>
    <xf numFmtId="0" fontId="9" fillId="0" borderId="18" xfId="0" applyFont="1" applyBorder="1" applyAlignment="1">
      <alignment vertical="top" shrinkToFit="1"/>
    </xf>
    <xf numFmtId="0" fontId="9" fillId="0" borderId="19" xfId="0" applyFont="1" applyBorder="1" applyAlignment="1">
      <alignment vertical="top" shrinkToFit="1"/>
    </xf>
    <xf numFmtId="0" fontId="9" fillId="0" borderId="27" xfId="0" applyFont="1" applyBorder="1" applyAlignment="1">
      <alignment vertical="center" textRotation="255" shrinkToFit="1"/>
    </xf>
    <xf numFmtId="0" fontId="9" fillId="0" borderId="3" xfId="0" applyFont="1" applyBorder="1" applyAlignment="1">
      <alignment vertical="top" textRotation="255" shrinkToFit="1"/>
    </xf>
    <xf numFmtId="0" fontId="9" fillId="0" borderId="28" xfId="0" applyFont="1" applyBorder="1" applyAlignment="1">
      <alignment vertical="top" textRotation="255" shrinkToFit="1"/>
    </xf>
    <xf numFmtId="0" fontId="9" fillId="0" borderId="20" xfId="0" applyFont="1" applyBorder="1" applyAlignment="1">
      <alignment vertical="top" textRotation="255" shrinkToFit="1"/>
    </xf>
    <xf numFmtId="0" fontId="9" fillId="0" borderId="20" xfId="0" applyFont="1" applyBorder="1" applyAlignment="1">
      <alignment vertical="top" shrinkToFit="1"/>
    </xf>
    <xf numFmtId="0" fontId="9" fillId="0" borderId="6" xfId="0" applyFont="1" applyBorder="1" applyAlignment="1">
      <alignment vertical="center" textRotation="255" shrinkToFit="1"/>
    </xf>
    <xf numFmtId="0" fontId="9" fillId="0" borderId="0" xfId="0" applyFont="1" applyBorder="1" applyAlignment="1">
      <alignment vertical="center" textRotation="255" shrinkToFit="1"/>
    </xf>
    <xf numFmtId="0" fontId="9" fillId="0" borderId="3" xfId="0" applyFont="1" applyBorder="1" applyAlignment="1">
      <alignment vertical="center" textRotation="255" shrinkToFit="1"/>
    </xf>
    <xf numFmtId="0" fontId="7" fillId="0" borderId="33" xfId="0" applyFont="1" applyBorder="1" applyAlignment="1">
      <alignment vertical="center" textRotation="255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6" xfId="0" applyFont="1" applyBorder="1" applyAlignment="1">
      <alignment vertical="top" textRotation="255" shrinkToFit="1"/>
    </xf>
    <xf numFmtId="0" fontId="9" fillId="0" borderId="0" xfId="0" applyFont="1" applyBorder="1" applyAlignment="1">
      <alignment vertical="top" textRotation="255" shrinkToFit="1"/>
    </xf>
    <xf numFmtId="0" fontId="9" fillId="0" borderId="3" xfId="0" applyFont="1" applyBorder="1" applyAlignment="1">
      <alignment vertical="top" textRotation="255" shrinkToFit="1"/>
    </xf>
    <xf numFmtId="0" fontId="7" fillId="0" borderId="4" xfId="0" applyFont="1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9" fillId="0" borderId="8" xfId="0" applyFont="1" applyBorder="1" applyAlignment="1">
      <alignment vertical="top" textRotation="255" shrinkToFit="1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2" xfId="0" applyFont="1" applyBorder="1" applyAlignment="1">
      <alignment vertical="center" textRotation="255"/>
    </xf>
    <xf numFmtId="0" fontId="0" fillId="0" borderId="22" xfId="0" applyBorder="1" applyAlignment="1">
      <alignment vertical="center" textRotation="255"/>
    </xf>
    <xf numFmtId="0" fontId="7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7" fillId="0" borderId="23" xfId="0" applyFont="1" applyBorder="1" applyAlignment="1">
      <alignment vertical="center" textRotation="255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26" xfId="0" applyFont="1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4" xfId="0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21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9" fillId="0" borderId="6" xfId="0" applyFont="1" applyBorder="1" applyAlignment="1">
      <alignment vertical="center" textRotation="255"/>
    </xf>
    <xf numFmtId="0" fontId="9" fillId="0" borderId="0" xfId="0" applyFont="1" applyBorder="1" applyAlignment="1">
      <alignment vertical="center" textRotation="255"/>
    </xf>
    <xf numFmtId="0" fontId="0" fillId="0" borderId="8" xfId="0" applyBorder="1" applyAlignment="1">
      <alignment vertical="top" textRotation="255" shrinkToFit="1"/>
    </xf>
    <xf numFmtId="0" fontId="5" fillId="0" borderId="29" xfId="0" applyFont="1" applyBorder="1" applyAlignment="1" applyProtection="1">
      <alignment vertical="top" textRotation="255" wrapText="1"/>
      <protection locked="0"/>
    </xf>
    <xf numFmtId="0" fontId="0" fillId="0" borderId="30" xfId="0" applyBorder="1" applyAlignment="1" applyProtection="1">
      <alignment vertical="top" textRotation="255" wrapText="1"/>
      <protection locked="0"/>
    </xf>
    <xf numFmtId="0" fontId="10" fillId="0" borderId="31" xfId="0" applyFont="1" applyBorder="1" applyAlignment="1" applyProtection="1">
      <alignment horizontal="right" vertical="top" textRotation="255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0.png"/><Relationship Id="rId18" Type="http://schemas.openxmlformats.org/officeDocument/2006/relationships/image" Target="../media/image45.png"/><Relationship Id="rId26" Type="http://schemas.openxmlformats.org/officeDocument/2006/relationships/image" Target="../media/image53.png"/><Relationship Id="rId39" Type="http://schemas.openxmlformats.org/officeDocument/2006/relationships/image" Target="../media/image66.png"/><Relationship Id="rId21" Type="http://schemas.openxmlformats.org/officeDocument/2006/relationships/image" Target="../media/image48.png"/><Relationship Id="rId34" Type="http://schemas.openxmlformats.org/officeDocument/2006/relationships/image" Target="../media/image61.png"/><Relationship Id="rId42" Type="http://schemas.openxmlformats.org/officeDocument/2006/relationships/image" Target="../media/image69.png"/><Relationship Id="rId47" Type="http://schemas.openxmlformats.org/officeDocument/2006/relationships/image" Target="../media/image74.jpeg"/><Relationship Id="rId50" Type="http://schemas.openxmlformats.org/officeDocument/2006/relationships/image" Target="../media/image77.png"/><Relationship Id="rId55" Type="http://schemas.openxmlformats.org/officeDocument/2006/relationships/image" Target="../media/image82.png"/><Relationship Id="rId7" Type="http://schemas.openxmlformats.org/officeDocument/2006/relationships/image" Target="../media/image34.png"/><Relationship Id="rId2" Type="http://schemas.openxmlformats.org/officeDocument/2006/relationships/image" Target="../media/image29.png"/><Relationship Id="rId16" Type="http://schemas.openxmlformats.org/officeDocument/2006/relationships/image" Target="../media/image43.png"/><Relationship Id="rId20" Type="http://schemas.openxmlformats.org/officeDocument/2006/relationships/image" Target="../media/image47.png"/><Relationship Id="rId29" Type="http://schemas.openxmlformats.org/officeDocument/2006/relationships/image" Target="../media/image56.png"/><Relationship Id="rId41" Type="http://schemas.openxmlformats.org/officeDocument/2006/relationships/image" Target="../media/image68.png"/><Relationship Id="rId54" Type="http://schemas.openxmlformats.org/officeDocument/2006/relationships/image" Target="../media/image81.png"/><Relationship Id="rId62" Type="http://schemas.openxmlformats.org/officeDocument/2006/relationships/image" Target="../media/image89.png"/><Relationship Id="rId1" Type="http://schemas.openxmlformats.org/officeDocument/2006/relationships/image" Target="../media/image28.png"/><Relationship Id="rId6" Type="http://schemas.openxmlformats.org/officeDocument/2006/relationships/image" Target="../media/image33.png"/><Relationship Id="rId11" Type="http://schemas.openxmlformats.org/officeDocument/2006/relationships/image" Target="../media/image38.png"/><Relationship Id="rId24" Type="http://schemas.openxmlformats.org/officeDocument/2006/relationships/image" Target="../media/image51.png"/><Relationship Id="rId32" Type="http://schemas.openxmlformats.org/officeDocument/2006/relationships/image" Target="../media/image59.png"/><Relationship Id="rId37" Type="http://schemas.openxmlformats.org/officeDocument/2006/relationships/image" Target="../media/image64.png"/><Relationship Id="rId40" Type="http://schemas.openxmlformats.org/officeDocument/2006/relationships/image" Target="../media/image67.png"/><Relationship Id="rId45" Type="http://schemas.openxmlformats.org/officeDocument/2006/relationships/image" Target="../media/image72.png"/><Relationship Id="rId53" Type="http://schemas.openxmlformats.org/officeDocument/2006/relationships/image" Target="../media/image80.png"/><Relationship Id="rId58" Type="http://schemas.openxmlformats.org/officeDocument/2006/relationships/image" Target="../media/image85.png"/><Relationship Id="rId5" Type="http://schemas.openxmlformats.org/officeDocument/2006/relationships/image" Target="../media/image32.png"/><Relationship Id="rId15" Type="http://schemas.openxmlformats.org/officeDocument/2006/relationships/image" Target="../media/image42.png"/><Relationship Id="rId23" Type="http://schemas.openxmlformats.org/officeDocument/2006/relationships/image" Target="../media/image50.png"/><Relationship Id="rId28" Type="http://schemas.openxmlformats.org/officeDocument/2006/relationships/image" Target="../media/image55.png"/><Relationship Id="rId36" Type="http://schemas.openxmlformats.org/officeDocument/2006/relationships/image" Target="../media/image63.png"/><Relationship Id="rId49" Type="http://schemas.openxmlformats.org/officeDocument/2006/relationships/image" Target="../media/image76.png"/><Relationship Id="rId57" Type="http://schemas.openxmlformats.org/officeDocument/2006/relationships/image" Target="../media/image84.png"/><Relationship Id="rId61" Type="http://schemas.openxmlformats.org/officeDocument/2006/relationships/image" Target="../media/image88.png"/><Relationship Id="rId10" Type="http://schemas.openxmlformats.org/officeDocument/2006/relationships/image" Target="../media/image37.png"/><Relationship Id="rId19" Type="http://schemas.openxmlformats.org/officeDocument/2006/relationships/image" Target="../media/image46.png"/><Relationship Id="rId31" Type="http://schemas.openxmlformats.org/officeDocument/2006/relationships/image" Target="../media/image58.png"/><Relationship Id="rId44" Type="http://schemas.openxmlformats.org/officeDocument/2006/relationships/image" Target="../media/image71.png"/><Relationship Id="rId52" Type="http://schemas.openxmlformats.org/officeDocument/2006/relationships/image" Target="../media/image79.png"/><Relationship Id="rId60" Type="http://schemas.openxmlformats.org/officeDocument/2006/relationships/image" Target="../media/image87.png"/><Relationship Id="rId4" Type="http://schemas.openxmlformats.org/officeDocument/2006/relationships/image" Target="../media/image31.png"/><Relationship Id="rId9" Type="http://schemas.openxmlformats.org/officeDocument/2006/relationships/image" Target="../media/image36.png"/><Relationship Id="rId14" Type="http://schemas.openxmlformats.org/officeDocument/2006/relationships/image" Target="../media/image41.png"/><Relationship Id="rId22" Type="http://schemas.openxmlformats.org/officeDocument/2006/relationships/image" Target="../media/image49.png"/><Relationship Id="rId27" Type="http://schemas.openxmlformats.org/officeDocument/2006/relationships/image" Target="../media/image54.png"/><Relationship Id="rId30" Type="http://schemas.openxmlformats.org/officeDocument/2006/relationships/image" Target="../media/image57.png"/><Relationship Id="rId35" Type="http://schemas.openxmlformats.org/officeDocument/2006/relationships/image" Target="../media/image62.png"/><Relationship Id="rId43" Type="http://schemas.openxmlformats.org/officeDocument/2006/relationships/image" Target="../media/image70.png"/><Relationship Id="rId48" Type="http://schemas.openxmlformats.org/officeDocument/2006/relationships/image" Target="../media/image75.png"/><Relationship Id="rId56" Type="http://schemas.openxmlformats.org/officeDocument/2006/relationships/image" Target="../media/image83.png"/><Relationship Id="rId8" Type="http://schemas.openxmlformats.org/officeDocument/2006/relationships/image" Target="../media/image35.png"/><Relationship Id="rId51" Type="http://schemas.openxmlformats.org/officeDocument/2006/relationships/image" Target="../media/image78.png"/><Relationship Id="rId3" Type="http://schemas.openxmlformats.org/officeDocument/2006/relationships/image" Target="../media/image30.png"/><Relationship Id="rId12" Type="http://schemas.openxmlformats.org/officeDocument/2006/relationships/image" Target="../media/image39.png"/><Relationship Id="rId17" Type="http://schemas.openxmlformats.org/officeDocument/2006/relationships/image" Target="../media/image44.png"/><Relationship Id="rId25" Type="http://schemas.openxmlformats.org/officeDocument/2006/relationships/image" Target="../media/image52.png"/><Relationship Id="rId33" Type="http://schemas.openxmlformats.org/officeDocument/2006/relationships/image" Target="../media/image60.png"/><Relationship Id="rId38" Type="http://schemas.openxmlformats.org/officeDocument/2006/relationships/image" Target="../media/image65.png"/><Relationship Id="rId46" Type="http://schemas.openxmlformats.org/officeDocument/2006/relationships/image" Target="../media/image73.png"/><Relationship Id="rId59" Type="http://schemas.openxmlformats.org/officeDocument/2006/relationships/image" Target="../media/image86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2.emf"/><Relationship Id="rId13" Type="http://schemas.openxmlformats.org/officeDocument/2006/relationships/image" Target="../media/image27.emf"/><Relationship Id="rId3" Type="http://schemas.openxmlformats.org/officeDocument/2006/relationships/image" Target="../media/image17.emf"/><Relationship Id="rId7" Type="http://schemas.openxmlformats.org/officeDocument/2006/relationships/image" Target="../media/image21.emf"/><Relationship Id="rId12" Type="http://schemas.openxmlformats.org/officeDocument/2006/relationships/image" Target="../media/image26.emf"/><Relationship Id="rId2" Type="http://schemas.openxmlformats.org/officeDocument/2006/relationships/image" Target="../media/image16.emf"/><Relationship Id="rId1" Type="http://schemas.openxmlformats.org/officeDocument/2006/relationships/image" Target="../media/image1.png"/><Relationship Id="rId6" Type="http://schemas.openxmlformats.org/officeDocument/2006/relationships/image" Target="../media/image20.emf"/><Relationship Id="rId11" Type="http://schemas.openxmlformats.org/officeDocument/2006/relationships/image" Target="../media/image25.emf"/><Relationship Id="rId5" Type="http://schemas.openxmlformats.org/officeDocument/2006/relationships/image" Target="../media/image19.emf"/><Relationship Id="rId10" Type="http://schemas.openxmlformats.org/officeDocument/2006/relationships/image" Target="../media/image24.emf"/><Relationship Id="rId4" Type="http://schemas.openxmlformats.org/officeDocument/2006/relationships/image" Target="../media/image18.emf"/><Relationship Id="rId9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53340</xdr:colOff>
          <xdr:row>0</xdr:row>
          <xdr:rowOff>31219</xdr:rowOff>
        </xdr:from>
        <xdr:to>
          <xdr:col>46</xdr:col>
          <xdr:colOff>87240</xdr:colOff>
          <xdr:row>2</xdr:row>
          <xdr:rowOff>414867</xdr:rowOff>
        </xdr:to>
        <xdr:pic>
          <xdr:nvPicPr>
            <xdr:cNvPr id="7397" name="Picture 212"/>
            <xdr:cNvPicPr>
              <a:picLocks noChangeAspect="1" noChangeArrowheads="1"/>
              <a:extLst>
                <a:ext uri="{84589F7E-364E-4C9E-8A38-B11213B215E9}">
                  <a14:cameraTool cellRange="画像拗「やゆよ」1" spid="_x0000_s77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690273" y="1301219"/>
              <a:ext cx="965234" cy="129804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138643</xdr:colOff>
          <xdr:row>8</xdr:row>
          <xdr:rowOff>44450</xdr:rowOff>
        </xdr:from>
        <xdr:to>
          <xdr:col>46</xdr:col>
          <xdr:colOff>81752</xdr:colOff>
          <xdr:row>10</xdr:row>
          <xdr:rowOff>431800</xdr:rowOff>
        </xdr:to>
        <xdr:pic>
          <xdr:nvPicPr>
            <xdr:cNvPr id="7398" name="Picture 213"/>
            <xdr:cNvPicPr>
              <a:picLocks noChangeAspect="1" noChangeArrowheads="1"/>
              <a:extLst>
                <a:ext uri="{84589F7E-364E-4C9E-8A38-B11213B215E9}">
                  <a14:cameraTool cellRange="画像拗「やゆよ」２" spid="_x0000_s778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775576" y="4972050"/>
              <a:ext cx="874443" cy="13017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92075</xdr:colOff>
          <xdr:row>0</xdr:row>
          <xdr:rowOff>0</xdr:rowOff>
        </xdr:from>
        <xdr:to>
          <xdr:col>38</xdr:col>
          <xdr:colOff>84667</xdr:colOff>
          <xdr:row>2</xdr:row>
          <xdr:rowOff>420857</xdr:rowOff>
        </xdr:to>
        <xdr:pic>
          <xdr:nvPicPr>
            <xdr:cNvPr id="7399" name="Picture 214"/>
            <xdr:cNvPicPr>
              <a:picLocks noChangeAspect="1" noChangeArrowheads="1"/>
              <a:extLst>
                <a:ext uri="{84589F7E-364E-4C9E-8A38-B11213B215E9}">
                  <a14:cameraTool cellRange="画像拗「やゆよ」3" spid="_x0000_s778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238875" y="1263650"/>
              <a:ext cx="923925" cy="13352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8</xdr:row>
          <xdr:rowOff>45507</xdr:rowOff>
        </xdr:from>
        <xdr:to>
          <xdr:col>38</xdr:col>
          <xdr:colOff>17845</xdr:colOff>
          <xdr:row>10</xdr:row>
          <xdr:rowOff>414866</xdr:rowOff>
        </xdr:to>
        <xdr:pic>
          <xdr:nvPicPr>
            <xdr:cNvPr id="7400" name="Picture 215"/>
            <xdr:cNvPicPr>
              <a:picLocks noChangeAspect="1" noChangeArrowheads="1"/>
              <a:extLst>
                <a:ext uri="{84589F7E-364E-4C9E-8A38-B11213B215E9}">
                  <a14:cameraTool cellRange="画像拗「やゆよ」4" spid="_x0000_s778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13475" y="4973107"/>
              <a:ext cx="882503" cy="128375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95249</xdr:colOff>
          <xdr:row>0</xdr:row>
          <xdr:rowOff>6350</xdr:rowOff>
        </xdr:from>
        <xdr:to>
          <xdr:col>30</xdr:col>
          <xdr:colOff>101600</xdr:colOff>
          <xdr:row>2</xdr:row>
          <xdr:rowOff>435432</xdr:rowOff>
        </xdr:to>
        <xdr:pic>
          <xdr:nvPicPr>
            <xdr:cNvPr id="7401" name="Picture 216"/>
            <xdr:cNvPicPr>
              <a:picLocks noChangeAspect="1" noChangeArrowheads="1"/>
              <a:extLst>
                <a:ext uri="{84589F7E-364E-4C9E-8A38-B11213B215E9}">
                  <a14:cameraTool cellRange="画像拗「やゆよ」5" spid="_x0000_s778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4751916" y="1276350"/>
              <a:ext cx="937684" cy="134348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101600</xdr:colOff>
          <xdr:row>8</xdr:row>
          <xdr:rowOff>17992</xdr:rowOff>
        </xdr:from>
        <xdr:to>
          <xdr:col>30</xdr:col>
          <xdr:colOff>39618</xdr:colOff>
          <xdr:row>10</xdr:row>
          <xdr:rowOff>406399</xdr:rowOff>
        </xdr:to>
        <xdr:pic>
          <xdr:nvPicPr>
            <xdr:cNvPr id="7402" name="Picture 217"/>
            <xdr:cNvPicPr>
              <a:picLocks noChangeAspect="1" noChangeArrowheads="1"/>
              <a:extLst>
                <a:ext uri="{84589F7E-364E-4C9E-8A38-B11213B215E9}">
                  <a14:cameraTool cellRange="画像拗「やゆよ」6" spid="_x0000_s778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4758267" y="4945592"/>
              <a:ext cx="869351" cy="130280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92075</xdr:colOff>
          <xdr:row>0</xdr:row>
          <xdr:rowOff>22225</xdr:rowOff>
        </xdr:from>
        <xdr:to>
          <xdr:col>22</xdr:col>
          <xdr:colOff>49822</xdr:colOff>
          <xdr:row>2</xdr:row>
          <xdr:rowOff>440267</xdr:rowOff>
        </xdr:to>
        <xdr:pic>
          <xdr:nvPicPr>
            <xdr:cNvPr id="7403" name="Picture 218"/>
            <xdr:cNvPicPr>
              <a:picLocks noChangeAspect="1" noChangeArrowheads="1"/>
              <a:extLst>
                <a:ext uri="{84589F7E-364E-4C9E-8A38-B11213B215E9}">
                  <a14:cameraTool cellRange="画像拗「やゆよ」7" spid="_x0000_s7789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3258608" y="1292225"/>
              <a:ext cx="889081" cy="13324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75140</xdr:colOff>
          <xdr:row>8</xdr:row>
          <xdr:rowOff>6350</xdr:rowOff>
        </xdr:from>
        <xdr:to>
          <xdr:col>22</xdr:col>
          <xdr:colOff>50799</xdr:colOff>
          <xdr:row>10</xdr:row>
          <xdr:rowOff>446174</xdr:rowOff>
        </xdr:to>
        <xdr:pic>
          <xdr:nvPicPr>
            <xdr:cNvPr id="7404" name="Picture 219"/>
            <xdr:cNvPicPr>
              <a:picLocks noChangeAspect="1" noChangeArrowheads="1"/>
              <a:extLst>
                <a:ext uri="{84589F7E-364E-4C9E-8A38-B11213B215E9}">
                  <a14:cameraTool cellRange="画像拗「やゆよ」8" spid="_x0000_s7790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3241673" y="4933950"/>
              <a:ext cx="906993" cy="135422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110067</xdr:colOff>
          <xdr:row>0</xdr:row>
          <xdr:rowOff>21167</xdr:rowOff>
        </xdr:from>
        <xdr:to>
          <xdr:col>14</xdr:col>
          <xdr:colOff>82466</xdr:colOff>
          <xdr:row>2</xdr:row>
          <xdr:rowOff>448733</xdr:rowOff>
        </xdr:to>
        <xdr:pic>
          <xdr:nvPicPr>
            <xdr:cNvPr id="7405" name="Picture 220"/>
            <xdr:cNvPicPr>
              <a:picLocks noChangeAspect="1" noChangeArrowheads="1"/>
              <a:extLst>
                <a:ext uri="{84589F7E-364E-4C9E-8A38-B11213B215E9}">
                  <a14:cameraTool cellRange="画像拗「やゆよ」9" spid="_x0000_s7791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1786467" y="1291167"/>
              <a:ext cx="903732" cy="134196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77258</xdr:colOff>
          <xdr:row>8</xdr:row>
          <xdr:rowOff>14817</xdr:rowOff>
        </xdr:from>
        <xdr:to>
          <xdr:col>14</xdr:col>
          <xdr:colOff>59267</xdr:colOff>
          <xdr:row>10</xdr:row>
          <xdr:rowOff>442885</xdr:rowOff>
        </xdr:to>
        <xdr:pic>
          <xdr:nvPicPr>
            <xdr:cNvPr id="7406" name="Picture 221"/>
            <xdr:cNvPicPr>
              <a:picLocks noChangeAspect="1" noChangeArrowheads="1"/>
              <a:extLst>
                <a:ext uri="{84589F7E-364E-4C9E-8A38-B11213B215E9}">
                  <a14:cameraTool cellRange="画像拗「やゆよ」10" spid="_x0000_s7792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1753658" y="4942417"/>
              <a:ext cx="913342" cy="134246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68</xdr:col>
      <xdr:colOff>609600</xdr:colOff>
      <xdr:row>21</xdr:row>
      <xdr:rowOff>0</xdr:rowOff>
    </xdr:from>
    <xdr:to>
      <xdr:col>70</xdr:col>
      <xdr:colOff>190500</xdr:colOff>
      <xdr:row>21</xdr:row>
      <xdr:rowOff>0</xdr:rowOff>
    </xdr:to>
    <xdr:pic>
      <xdr:nvPicPr>
        <xdr:cNvPr id="7407" name="Picture 22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13125" y="10725150"/>
          <a:ext cx="952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600075</xdr:colOff>
          <xdr:row>21</xdr:row>
          <xdr:rowOff>0</xdr:rowOff>
        </xdr:from>
        <xdr:to>
          <xdr:col>70</xdr:col>
          <xdr:colOff>200025</xdr:colOff>
          <xdr:row>21</xdr:row>
          <xdr:rowOff>0</xdr:rowOff>
        </xdr:to>
        <xdr:sp macro="" textlink="">
          <xdr:nvSpPr>
            <xdr:cNvPr id="7392" name="Object 224" hidden="1">
              <a:extLst>
                <a:ext uri="{63B3BB69-23CF-44E3-9099-C40C66FF867C}">
                  <a14:compatExt spid="_x0000_s7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59267</xdr:colOff>
          <xdr:row>0</xdr:row>
          <xdr:rowOff>12699</xdr:rowOff>
        </xdr:from>
        <xdr:to>
          <xdr:col>6</xdr:col>
          <xdr:colOff>42333</xdr:colOff>
          <xdr:row>2</xdr:row>
          <xdr:rowOff>432190</xdr:rowOff>
        </xdr:to>
        <xdr:pic>
          <xdr:nvPicPr>
            <xdr:cNvPr id="7408" name="Picture 226"/>
            <xdr:cNvPicPr>
              <a:picLocks noChangeAspect="1" noChangeArrowheads="1"/>
              <a:extLst>
                <a:ext uri="{84589F7E-364E-4C9E-8A38-B11213B215E9}">
                  <a14:cameraTool cellRange="画像拗「やゆよ」11" spid="_x0000_s7793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245534" y="1282699"/>
              <a:ext cx="914399" cy="133389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65618</xdr:colOff>
          <xdr:row>8</xdr:row>
          <xdr:rowOff>16935</xdr:rowOff>
        </xdr:from>
        <xdr:to>
          <xdr:col>6</xdr:col>
          <xdr:colOff>33867</xdr:colOff>
          <xdr:row>10</xdr:row>
          <xdr:rowOff>427288</xdr:rowOff>
        </xdr:to>
        <xdr:pic>
          <xdr:nvPicPr>
            <xdr:cNvPr id="7409" name="Picture 227"/>
            <xdr:cNvPicPr>
              <a:picLocks noChangeAspect="1" noChangeArrowheads="1"/>
              <a:extLst>
                <a:ext uri="{84589F7E-364E-4C9E-8A38-B11213B215E9}">
                  <a14:cameraTool cellRange="画像拗「やゆよ」12" spid="_x0000_s7794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251885" y="4944535"/>
              <a:ext cx="899582" cy="132475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50</xdr:col>
      <xdr:colOff>353483</xdr:colOff>
      <xdr:row>0</xdr:row>
      <xdr:rowOff>129116</xdr:rowOff>
    </xdr:from>
    <xdr:to>
      <xdr:col>51</xdr:col>
      <xdr:colOff>26458</xdr:colOff>
      <xdr:row>2</xdr:row>
      <xdr:rowOff>291040</xdr:rowOff>
    </xdr:to>
    <xdr:pic>
      <xdr:nvPicPr>
        <xdr:cNvPr id="7410" name="Picture 228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8683" y="129116"/>
          <a:ext cx="494242" cy="107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89693</xdr:colOff>
      <xdr:row>1</xdr:row>
      <xdr:rowOff>69055</xdr:rowOff>
    </xdr:from>
    <xdr:to>
      <xdr:col>3</xdr:col>
      <xdr:colOff>1020650</xdr:colOff>
      <xdr:row>1</xdr:row>
      <xdr:rowOff>1262855</xdr:rowOff>
    </xdr:to>
    <xdr:pic>
      <xdr:nvPicPr>
        <xdr:cNvPr id="125" name="Picture 92" descr="いちりんしゃ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1381" y="1438274"/>
          <a:ext cx="930957" cy="119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179386</xdr:colOff>
      <xdr:row>3</xdr:row>
      <xdr:rowOff>73818</xdr:rowOff>
    </xdr:from>
    <xdr:to>
      <xdr:col>3</xdr:col>
      <xdr:colOff>798511</xdr:colOff>
      <xdr:row>3</xdr:row>
      <xdr:rowOff>1301012</xdr:rowOff>
    </xdr:to>
    <xdr:pic>
      <xdr:nvPicPr>
        <xdr:cNvPr id="126" name="Picture 88" descr="おいしゃさん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074" y="4181474"/>
          <a:ext cx="619125" cy="1227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70643</xdr:colOff>
      <xdr:row>6</xdr:row>
      <xdr:rowOff>509586</xdr:rowOff>
    </xdr:from>
    <xdr:to>
      <xdr:col>3</xdr:col>
      <xdr:colOff>1004093</xdr:colOff>
      <xdr:row>6</xdr:row>
      <xdr:rowOff>1128711</xdr:rowOff>
    </xdr:to>
    <xdr:pic>
      <xdr:nvPicPr>
        <xdr:cNvPr id="127" name="Picture 87" descr="おたまじゃくし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2331" y="8724899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117474</xdr:colOff>
      <xdr:row>9</xdr:row>
      <xdr:rowOff>101598</xdr:rowOff>
    </xdr:from>
    <xdr:to>
      <xdr:col>3</xdr:col>
      <xdr:colOff>984249</xdr:colOff>
      <xdr:row>9</xdr:row>
      <xdr:rowOff>1304249</xdr:rowOff>
    </xdr:to>
    <xdr:pic>
      <xdr:nvPicPr>
        <xdr:cNvPr id="128" name="Picture 84" descr="かいじゅう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162" y="12424567"/>
          <a:ext cx="866775" cy="1202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54768</xdr:colOff>
      <xdr:row>2</xdr:row>
      <xdr:rowOff>366711</xdr:rowOff>
    </xdr:from>
    <xdr:to>
      <xdr:col>4</xdr:col>
      <xdr:colOff>793</xdr:colOff>
      <xdr:row>2</xdr:row>
      <xdr:rowOff>1042986</xdr:rowOff>
    </xdr:to>
    <xdr:pic>
      <xdr:nvPicPr>
        <xdr:cNvPr id="129" name="Picture 38" descr="いってらしゃい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6456" y="3105149"/>
          <a:ext cx="9937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121443</xdr:colOff>
      <xdr:row>0</xdr:row>
      <xdr:rowOff>333375</xdr:rowOff>
    </xdr:from>
    <xdr:to>
      <xdr:col>3</xdr:col>
      <xdr:colOff>1003585</xdr:colOff>
      <xdr:row>0</xdr:row>
      <xdr:rowOff>1209675</xdr:rowOff>
    </xdr:to>
    <xdr:pic>
      <xdr:nvPicPr>
        <xdr:cNvPr id="130" name="図 12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93131" y="333375"/>
          <a:ext cx="882142" cy="876300"/>
        </a:xfrm>
        <a:prstGeom prst="rect">
          <a:avLst/>
        </a:prstGeom>
      </xdr:spPr>
    </xdr:pic>
    <xdr:clientData/>
  </xdr:twoCellAnchor>
  <xdr:twoCellAnchor editAs="oneCell">
    <xdr:from>
      <xdr:col>3</xdr:col>
      <xdr:colOff>76993</xdr:colOff>
      <xdr:row>10</xdr:row>
      <xdr:rowOff>115886</xdr:rowOff>
    </xdr:from>
    <xdr:to>
      <xdr:col>3</xdr:col>
      <xdr:colOff>1044395</xdr:colOff>
      <xdr:row>10</xdr:row>
      <xdr:rowOff>1058860</xdr:rowOff>
    </xdr:to>
    <xdr:pic>
      <xdr:nvPicPr>
        <xdr:cNvPr id="131" name="図 130" descr="音楽No06合唱イラスト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681" y="13808074"/>
          <a:ext cx="967402" cy="94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124618</xdr:colOff>
      <xdr:row>16</xdr:row>
      <xdr:rowOff>1301749</xdr:rowOff>
    </xdr:from>
    <xdr:to>
      <xdr:col>3</xdr:col>
      <xdr:colOff>846989</xdr:colOff>
      <xdr:row>17</xdr:row>
      <xdr:rowOff>1151729</xdr:rowOff>
    </xdr:to>
    <xdr:pic>
      <xdr:nvPicPr>
        <xdr:cNvPr id="132" name="図 131" descr="給食No15ストローのさしてある牛乳パックイラスト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6306" y="23209249"/>
          <a:ext cx="722371" cy="1219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64293</xdr:colOff>
      <xdr:row>13</xdr:row>
      <xdr:rowOff>211929</xdr:rowOff>
    </xdr:from>
    <xdr:to>
      <xdr:col>3</xdr:col>
      <xdr:colOff>988218</xdr:colOff>
      <xdr:row>13</xdr:row>
      <xdr:rowOff>878679</xdr:rowOff>
    </xdr:to>
    <xdr:pic>
      <xdr:nvPicPr>
        <xdr:cNvPr id="133" name="Picture 80" descr="きしゃ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981" y="18011773"/>
          <a:ext cx="923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57943</xdr:colOff>
      <xdr:row>15</xdr:row>
      <xdr:rowOff>289717</xdr:rowOff>
    </xdr:from>
    <xdr:to>
      <xdr:col>3</xdr:col>
      <xdr:colOff>962818</xdr:colOff>
      <xdr:row>15</xdr:row>
      <xdr:rowOff>937417</xdr:rowOff>
    </xdr:to>
    <xdr:pic>
      <xdr:nvPicPr>
        <xdr:cNvPr id="134" name="Picture 79" descr="きゅうきゅうしゃ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631" y="20827998"/>
          <a:ext cx="9048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99218</xdr:colOff>
      <xdr:row>16</xdr:row>
      <xdr:rowOff>222248</xdr:rowOff>
    </xdr:from>
    <xdr:to>
      <xdr:col>3</xdr:col>
      <xdr:colOff>994568</xdr:colOff>
      <xdr:row>16</xdr:row>
      <xdr:rowOff>965198</xdr:rowOff>
    </xdr:to>
    <xdr:pic>
      <xdr:nvPicPr>
        <xdr:cNvPr id="135" name="Picture 78" descr="きゅうしょく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906" y="22129748"/>
          <a:ext cx="8953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76993</xdr:colOff>
      <xdr:row>17</xdr:row>
      <xdr:rowOff>1351754</xdr:rowOff>
    </xdr:from>
    <xdr:to>
      <xdr:col>3</xdr:col>
      <xdr:colOff>924718</xdr:colOff>
      <xdr:row>18</xdr:row>
      <xdr:rowOff>1106485</xdr:rowOff>
    </xdr:to>
    <xdr:pic>
      <xdr:nvPicPr>
        <xdr:cNvPr id="136" name="Picture 17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681" y="24628473"/>
          <a:ext cx="8477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80168</xdr:colOff>
      <xdr:row>21</xdr:row>
      <xdr:rowOff>307179</xdr:rowOff>
    </xdr:from>
    <xdr:to>
      <xdr:col>3</xdr:col>
      <xdr:colOff>1023143</xdr:colOff>
      <xdr:row>21</xdr:row>
      <xdr:rowOff>1040604</xdr:rowOff>
    </xdr:to>
    <xdr:pic>
      <xdr:nvPicPr>
        <xdr:cNvPr id="137" name="Picture 77" descr="くじゃく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856" y="29060773"/>
          <a:ext cx="942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83343</xdr:colOff>
      <xdr:row>22</xdr:row>
      <xdr:rowOff>179385</xdr:rowOff>
    </xdr:from>
    <xdr:to>
      <xdr:col>3</xdr:col>
      <xdr:colOff>1016793</xdr:colOff>
      <xdr:row>22</xdr:row>
      <xdr:rowOff>903285</xdr:rowOff>
    </xdr:to>
    <xdr:pic>
      <xdr:nvPicPr>
        <xdr:cNvPr id="138" name="Picture 76" descr="くしゃみ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5031" y="30302198"/>
          <a:ext cx="933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57943</xdr:colOff>
      <xdr:row>25</xdr:row>
      <xdr:rowOff>253204</xdr:rowOff>
    </xdr:from>
    <xdr:to>
      <xdr:col>3</xdr:col>
      <xdr:colOff>962818</xdr:colOff>
      <xdr:row>25</xdr:row>
      <xdr:rowOff>1062829</xdr:rowOff>
    </xdr:to>
    <xdr:pic>
      <xdr:nvPicPr>
        <xdr:cNvPr id="139" name="Picture 67" descr="さんりんしゃ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631" y="34483673"/>
          <a:ext cx="9048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61118</xdr:colOff>
      <xdr:row>14</xdr:row>
      <xdr:rowOff>179385</xdr:rowOff>
    </xdr:from>
    <xdr:to>
      <xdr:col>3</xdr:col>
      <xdr:colOff>994568</xdr:colOff>
      <xdr:row>14</xdr:row>
      <xdr:rowOff>1065210</xdr:rowOff>
    </xdr:to>
    <xdr:pic>
      <xdr:nvPicPr>
        <xdr:cNvPr id="140" name="Picture 33" descr="キャベツ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2806" y="19348448"/>
          <a:ext cx="9334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121443</xdr:colOff>
      <xdr:row>26</xdr:row>
      <xdr:rowOff>84136</xdr:rowOff>
    </xdr:from>
    <xdr:to>
      <xdr:col>3</xdr:col>
      <xdr:colOff>959643</xdr:colOff>
      <xdr:row>26</xdr:row>
      <xdr:rowOff>960436</xdr:rowOff>
    </xdr:to>
    <xdr:pic>
      <xdr:nvPicPr>
        <xdr:cNvPr id="141" name="Picture 66" descr="じしゃく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131" y="35683824"/>
          <a:ext cx="8382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29368</xdr:colOff>
      <xdr:row>29</xdr:row>
      <xdr:rowOff>386555</xdr:rowOff>
    </xdr:from>
    <xdr:to>
      <xdr:col>3</xdr:col>
      <xdr:colOff>962818</xdr:colOff>
      <xdr:row>29</xdr:row>
      <xdr:rowOff>958055</xdr:rowOff>
    </xdr:to>
    <xdr:pic>
      <xdr:nvPicPr>
        <xdr:cNvPr id="142" name="Picture 64" descr="じゃがいも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056" y="40093899"/>
          <a:ext cx="933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118268</xdr:colOff>
      <xdr:row>30</xdr:row>
      <xdr:rowOff>52386</xdr:rowOff>
    </xdr:from>
    <xdr:to>
      <xdr:col>3</xdr:col>
      <xdr:colOff>975518</xdr:colOff>
      <xdr:row>30</xdr:row>
      <xdr:rowOff>1226159</xdr:rowOff>
    </xdr:to>
    <xdr:pic>
      <xdr:nvPicPr>
        <xdr:cNvPr id="143" name="Picture 63" descr="じゃぐち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956" y="41128949"/>
          <a:ext cx="857250" cy="1173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38893</xdr:colOff>
      <xdr:row>33</xdr:row>
      <xdr:rowOff>234155</xdr:rowOff>
    </xdr:from>
    <xdr:to>
      <xdr:col>3</xdr:col>
      <xdr:colOff>940240</xdr:colOff>
      <xdr:row>33</xdr:row>
      <xdr:rowOff>929480</xdr:rowOff>
    </xdr:to>
    <xdr:pic>
      <xdr:nvPicPr>
        <xdr:cNvPr id="144" name="Picture 58" descr="じゃんけん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581" y="45418374"/>
          <a:ext cx="901347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42068</xdr:colOff>
      <xdr:row>35</xdr:row>
      <xdr:rowOff>143668</xdr:rowOff>
    </xdr:from>
    <xdr:to>
      <xdr:col>3</xdr:col>
      <xdr:colOff>965993</xdr:colOff>
      <xdr:row>35</xdr:row>
      <xdr:rowOff>962818</xdr:rowOff>
    </xdr:to>
    <xdr:pic>
      <xdr:nvPicPr>
        <xdr:cNvPr id="145" name="Picture 56" descr="しゅうじ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3756" y="48066324"/>
          <a:ext cx="9239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61118</xdr:colOff>
      <xdr:row>36</xdr:row>
      <xdr:rowOff>292099</xdr:rowOff>
    </xdr:from>
    <xdr:to>
      <xdr:col>3</xdr:col>
      <xdr:colOff>1023143</xdr:colOff>
      <xdr:row>36</xdr:row>
      <xdr:rowOff>1044574</xdr:rowOff>
    </xdr:to>
    <xdr:pic>
      <xdr:nvPicPr>
        <xdr:cNvPr id="146" name="Picture 55" descr="しゅくだい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2806" y="49583974"/>
          <a:ext cx="9620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48417</xdr:colOff>
      <xdr:row>37</xdr:row>
      <xdr:rowOff>113505</xdr:rowOff>
    </xdr:from>
    <xdr:to>
      <xdr:col>3</xdr:col>
      <xdr:colOff>941386</xdr:colOff>
      <xdr:row>37</xdr:row>
      <xdr:rowOff>1145380</xdr:rowOff>
    </xdr:to>
    <xdr:pic>
      <xdr:nvPicPr>
        <xdr:cNvPr id="147" name="Picture 54" descr="しょうかき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0105" y="50774599"/>
          <a:ext cx="892969" cy="103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32543</xdr:colOff>
      <xdr:row>38</xdr:row>
      <xdr:rowOff>312736</xdr:rowOff>
    </xdr:from>
    <xdr:to>
      <xdr:col>3</xdr:col>
      <xdr:colOff>975518</xdr:colOff>
      <xdr:row>38</xdr:row>
      <xdr:rowOff>1046161</xdr:rowOff>
    </xdr:to>
    <xdr:pic>
      <xdr:nvPicPr>
        <xdr:cNvPr id="148" name="Picture 53" descr="しょうぎ"/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4231" y="52343049"/>
          <a:ext cx="942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86518</xdr:colOff>
      <xdr:row>39</xdr:row>
      <xdr:rowOff>16668</xdr:rowOff>
    </xdr:from>
    <xdr:to>
      <xdr:col>3</xdr:col>
      <xdr:colOff>915193</xdr:colOff>
      <xdr:row>39</xdr:row>
      <xdr:rowOff>1150143</xdr:rowOff>
    </xdr:to>
    <xdr:pic>
      <xdr:nvPicPr>
        <xdr:cNvPr id="149" name="Picture 52" descr="じょうぎ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8206" y="53416199"/>
          <a:ext cx="8286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678656</xdr:colOff>
      <xdr:row>40</xdr:row>
      <xdr:rowOff>338137</xdr:rowOff>
    </xdr:from>
    <xdr:to>
      <xdr:col>3</xdr:col>
      <xdr:colOff>1016793</xdr:colOff>
      <xdr:row>40</xdr:row>
      <xdr:rowOff>1062037</xdr:rowOff>
    </xdr:to>
    <xdr:pic>
      <xdr:nvPicPr>
        <xdr:cNvPr id="150" name="Picture 51" descr="しょうぼうしゃ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781" y="55106887"/>
          <a:ext cx="10287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16668</xdr:colOff>
      <xdr:row>43</xdr:row>
      <xdr:rowOff>254793</xdr:rowOff>
    </xdr:from>
    <xdr:to>
      <xdr:col>3</xdr:col>
      <xdr:colOff>988218</xdr:colOff>
      <xdr:row>43</xdr:row>
      <xdr:rowOff>864393</xdr:rowOff>
    </xdr:to>
    <xdr:pic>
      <xdr:nvPicPr>
        <xdr:cNvPr id="151" name="Picture 24" descr="しょっき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8356" y="59131199"/>
          <a:ext cx="971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54768</xdr:colOff>
      <xdr:row>27</xdr:row>
      <xdr:rowOff>48418</xdr:rowOff>
    </xdr:from>
    <xdr:to>
      <xdr:col>3</xdr:col>
      <xdr:colOff>997743</xdr:colOff>
      <xdr:row>27</xdr:row>
      <xdr:rowOff>991393</xdr:rowOff>
    </xdr:to>
    <xdr:pic>
      <xdr:nvPicPr>
        <xdr:cNvPr id="152" name="Picture 67" descr="じてんしゃ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6456" y="37017324"/>
          <a:ext cx="9429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71437</xdr:colOff>
      <xdr:row>31</xdr:row>
      <xdr:rowOff>265906</xdr:rowOff>
    </xdr:from>
    <xdr:to>
      <xdr:col>3</xdr:col>
      <xdr:colOff>1004887</xdr:colOff>
      <xdr:row>31</xdr:row>
      <xdr:rowOff>1199356</xdr:rowOff>
    </xdr:to>
    <xdr:pic>
      <xdr:nvPicPr>
        <xdr:cNvPr id="153" name="Picture 50" descr="しゃしん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42711687"/>
          <a:ext cx="9334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51593</xdr:colOff>
      <xdr:row>28</xdr:row>
      <xdr:rowOff>415925</xdr:rowOff>
    </xdr:from>
    <xdr:to>
      <xdr:col>3</xdr:col>
      <xdr:colOff>931410</xdr:colOff>
      <xdr:row>28</xdr:row>
      <xdr:rowOff>777875</xdr:rowOff>
    </xdr:to>
    <xdr:pic>
      <xdr:nvPicPr>
        <xdr:cNvPr id="154" name="図 153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2123281" y="38754050"/>
          <a:ext cx="879817" cy="361950"/>
        </a:xfrm>
        <a:prstGeom prst="rect">
          <a:avLst/>
        </a:prstGeom>
      </xdr:spPr>
    </xdr:pic>
    <xdr:clientData/>
  </xdr:twoCellAnchor>
  <xdr:twoCellAnchor editAs="oneCell">
    <xdr:from>
      <xdr:col>3</xdr:col>
      <xdr:colOff>64294</xdr:colOff>
      <xdr:row>32</xdr:row>
      <xdr:rowOff>145256</xdr:rowOff>
    </xdr:from>
    <xdr:to>
      <xdr:col>3</xdr:col>
      <xdr:colOff>937028</xdr:colOff>
      <xdr:row>32</xdr:row>
      <xdr:rowOff>1326356</xdr:rowOff>
    </xdr:to>
    <xdr:pic>
      <xdr:nvPicPr>
        <xdr:cNvPr id="155" name="図 154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2135982" y="43960256"/>
          <a:ext cx="872734" cy="1181100"/>
        </a:xfrm>
        <a:prstGeom prst="rect">
          <a:avLst/>
        </a:prstGeom>
      </xdr:spPr>
    </xdr:pic>
    <xdr:clientData/>
  </xdr:twoCellAnchor>
  <xdr:twoCellAnchor editAs="oneCell">
    <xdr:from>
      <xdr:col>3</xdr:col>
      <xdr:colOff>60325</xdr:colOff>
      <xdr:row>45</xdr:row>
      <xdr:rowOff>172242</xdr:rowOff>
    </xdr:from>
    <xdr:to>
      <xdr:col>3</xdr:col>
      <xdr:colOff>1034135</xdr:colOff>
      <xdr:row>45</xdr:row>
      <xdr:rowOff>1277142</xdr:rowOff>
    </xdr:to>
    <xdr:pic>
      <xdr:nvPicPr>
        <xdr:cNvPr id="156" name="図 155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2132013" y="61787086"/>
          <a:ext cx="973810" cy="1104900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</xdr:colOff>
      <xdr:row>58</xdr:row>
      <xdr:rowOff>449443</xdr:rowOff>
    </xdr:from>
    <xdr:to>
      <xdr:col>3</xdr:col>
      <xdr:colOff>955944</xdr:colOff>
      <xdr:row>58</xdr:row>
      <xdr:rowOff>1100930</xdr:rowOff>
    </xdr:to>
    <xdr:pic>
      <xdr:nvPicPr>
        <xdr:cNvPr id="157" name="図 156" descr="鳥No27白鳥イラスト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9864131"/>
          <a:ext cx="894032" cy="651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184944</xdr:colOff>
      <xdr:row>56</xdr:row>
      <xdr:rowOff>53974</xdr:rowOff>
    </xdr:from>
    <xdr:to>
      <xdr:col>3</xdr:col>
      <xdr:colOff>1021564</xdr:colOff>
      <xdr:row>56</xdr:row>
      <xdr:rowOff>1282699</xdr:rowOff>
    </xdr:to>
    <xdr:pic>
      <xdr:nvPicPr>
        <xdr:cNvPr id="158" name="図 157" descr="1月1-No15年賀状イラスト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6632" y="76730224"/>
          <a:ext cx="83662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95249</xdr:colOff>
      <xdr:row>61</xdr:row>
      <xdr:rowOff>455281</xdr:rowOff>
    </xdr:from>
    <xdr:to>
      <xdr:col>3</xdr:col>
      <xdr:colOff>981074</xdr:colOff>
      <xdr:row>61</xdr:row>
      <xdr:rowOff>1119184</xdr:rowOff>
    </xdr:to>
    <xdr:pic>
      <xdr:nvPicPr>
        <xdr:cNvPr id="159" name="図 158" descr="３月No08金屏風の前のひな人形イラスト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937" y="83977625"/>
          <a:ext cx="885825" cy="663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46831</xdr:colOff>
      <xdr:row>63</xdr:row>
      <xdr:rowOff>327818</xdr:rowOff>
    </xdr:from>
    <xdr:to>
      <xdr:col>3</xdr:col>
      <xdr:colOff>970756</xdr:colOff>
      <xdr:row>63</xdr:row>
      <xdr:rowOff>1084154</xdr:rowOff>
    </xdr:to>
    <xdr:pic>
      <xdr:nvPicPr>
        <xdr:cNvPr id="160" name="図 159" descr="調理器具1-02-包丁 イラスト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8519" y="86588599"/>
          <a:ext cx="923925" cy="756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86519</xdr:colOff>
      <xdr:row>49</xdr:row>
      <xdr:rowOff>161130</xdr:rowOff>
    </xdr:from>
    <xdr:to>
      <xdr:col>3</xdr:col>
      <xdr:colOff>1003579</xdr:colOff>
      <xdr:row>49</xdr:row>
      <xdr:rowOff>837405</xdr:rowOff>
    </xdr:to>
    <xdr:pic>
      <xdr:nvPicPr>
        <xdr:cNvPr id="161" name="図 160" descr="蝶No01モンシロチョウイラスト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8207" y="67252849"/>
          <a:ext cx="91706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73818</xdr:colOff>
      <xdr:row>48</xdr:row>
      <xdr:rowOff>222249</xdr:rowOff>
    </xdr:from>
    <xdr:to>
      <xdr:col>3</xdr:col>
      <xdr:colOff>1016793</xdr:colOff>
      <xdr:row>48</xdr:row>
      <xdr:rowOff>850899</xdr:rowOff>
    </xdr:to>
    <xdr:pic>
      <xdr:nvPicPr>
        <xdr:cNvPr id="162" name="Picture 41" descr="ちゅうしゃ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506" y="65944749"/>
          <a:ext cx="9429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70643</xdr:colOff>
      <xdr:row>49</xdr:row>
      <xdr:rowOff>1335880</xdr:rowOff>
    </xdr:from>
    <xdr:to>
      <xdr:col>3</xdr:col>
      <xdr:colOff>1004093</xdr:colOff>
      <xdr:row>50</xdr:row>
      <xdr:rowOff>900111</xdr:rowOff>
    </xdr:to>
    <xdr:pic>
      <xdr:nvPicPr>
        <xdr:cNvPr id="163" name="Picture 40" descr="ちょき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2331" y="68427599"/>
          <a:ext cx="9334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35718</xdr:colOff>
      <xdr:row>51</xdr:row>
      <xdr:rowOff>216693</xdr:rowOff>
    </xdr:from>
    <xdr:to>
      <xdr:col>3</xdr:col>
      <xdr:colOff>969168</xdr:colOff>
      <xdr:row>51</xdr:row>
      <xdr:rowOff>788193</xdr:rowOff>
    </xdr:to>
    <xdr:pic>
      <xdr:nvPicPr>
        <xdr:cNvPr id="164" name="Picture 39" descr="でんしゃ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7406" y="70046849"/>
          <a:ext cx="9334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43655</xdr:colOff>
      <xdr:row>57</xdr:row>
      <xdr:rowOff>87310</xdr:rowOff>
    </xdr:from>
    <xdr:to>
      <xdr:col>3</xdr:col>
      <xdr:colOff>986630</xdr:colOff>
      <xdr:row>57</xdr:row>
      <xdr:rowOff>1323655</xdr:rowOff>
    </xdr:to>
    <xdr:pic>
      <xdr:nvPicPr>
        <xdr:cNvPr id="165" name="Picture 33" descr="はいしゃ"/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343" y="78132779"/>
          <a:ext cx="942975" cy="123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15874</xdr:colOff>
      <xdr:row>60</xdr:row>
      <xdr:rowOff>387349</xdr:rowOff>
    </xdr:from>
    <xdr:to>
      <xdr:col>3</xdr:col>
      <xdr:colOff>958849</xdr:colOff>
      <xdr:row>60</xdr:row>
      <xdr:rowOff>1120774</xdr:rowOff>
    </xdr:to>
    <xdr:pic>
      <xdr:nvPicPr>
        <xdr:cNvPr id="166" name="Picture 25" descr="ひじょうぐち"/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7562" y="82540474"/>
          <a:ext cx="942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73818</xdr:colOff>
      <xdr:row>47</xdr:row>
      <xdr:rowOff>270668</xdr:rowOff>
    </xdr:from>
    <xdr:to>
      <xdr:col>3</xdr:col>
      <xdr:colOff>978693</xdr:colOff>
      <xdr:row>47</xdr:row>
      <xdr:rowOff>1137443</xdr:rowOff>
    </xdr:to>
    <xdr:pic>
      <xdr:nvPicPr>
        <xdr:cNvPr id="167" name="Picture 35" descr="ちきゅう"/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5506" y="64623949"/>
          <a:ext cx="904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44449</xdr:colOff>
      <xdr:row>54</xdr:row>
      <xdr:rowOff>189704</xdr:rowOff>
    </xdr:from>
    <xdr:to>
      <xdr:col>3</xdr:col>
      <xdr:colOff>979169</xdr:colOff>
      <xdr:row>54</xdr:row>
      <xdr:rowOff>1256504</xdr:rowOff>
    </xdr:to>
    <xdr:pic>
      <xdr:nvPicPr>
        <xdr:cNvPr id="168" name="Picture 39" descr="にんぎょ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137" y="74127517"/>
          <a:ext cx="93472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67468</xdr:colOff>
      <xdr:row>53</xdr:row>
      <xdr:rowOff>374649</xdr:rowOff>
    </xdr:from>
    <xdr:to>
      <xdr:col>3</xdr:col>
      <xdr:colOff>1000918</xdr:colOff>
      <xdr:row>53</xdr:row>
      <xdr:rowOff>993774</xdr:rowOff>
    </xdr:to>
    <xdr:pic>
      <xdr:nvPicPr>
        <xdr:cNvPr id="169" name="Picture 14" descr="にゅうどうぐも"/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156" y="72943243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685800</xdr:colOff>
      <xdr:row>55</xdr:row>
      <xdr:rowOff>488950</xdr:rowOff>
    </xdr:from>
    <xdr:to>
      <xdr:col>3</xdr:col>
      <xdr:colOff>919162</xdr:colOff>
      <xdr:row>55</xdr:row>
      <xdr:rowOff>1098550</xdr:rowOff>
    </xdr:to>
    <xdr:pic>
      <xdr:nvPicPr>
        <xdr:cNvPr id="170" name="Picture 13" descr="にんぎょう"/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5795981"/>
          <a:ext cx="9239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85724</xdr:colOff>
      <xdr:row>59</xdr:row>
      <xdr:rowOff>169068</xdr:rowOff>
    </xdr:from>
    <xdr:to>
      <xdr:col>3</xdr:col>
      <xdr:colOff>962024</xdr:colOff>
      <xdr:row>59</xdr:row>
      <xdr:rowOff>1264443</xdr:rowOff>
    </xdr:to>
    <xdr:pic>
      <xdr:nvPicPr>
        <xdr:cNvPr id="171" name="Picture 51" descr="発表"/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7412" y="80952974"/>
          <a:ext cx="8763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68</xdr:row>
      <xdr:rowOff>451642</xdr:rowOff>
    </xdr:from>
    <xdr:to>
      <xdr:col>3</xdr:col>
      <xdr:colOff>972549</xdr:colOff>
      <xdr:row>68</xdr:row>
      <xdr:rowOff>1108866</xdr:rowOff>
    </xdr:to>
    <xdr:pic>
      <xdr:nvPicPr>
        <xdr:cNvPr id="172" name="図 171" descr="乳児No01はいはいをする乳児イラスト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8363" y="93558517"/>
          <a:ext cx="905874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-1</xdr:colOff>
      <xdr:row>69</xdr:row>
      <xdr:rowOff>348456</xdr:rowOff>
    </xdr:from>
    <xdr:to>
      <xdr:col>3</xdr:col>
      <xdr:colOff>956909</xdr:colOff>
      <xdr:row>69</xdr:row>
      <xdr:rowOff>1075530</xdr:rowOff>
    </xdr:to>
    <xdr:pic>
      <xdr:nvPicPr>
        <xdr:cNvPr id="173" name="図 172" descr="英語No12握手をしている外国人の女の子と日本の男の子イラスト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" y="94824550"/>
          <a:ext cx="956910" cy="727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171449</xdr:colOff>
      <xdr:row>70</xdr:row>
      <xdr:rowOff>11109</xdr:rowOff>
    </xdr:from>
    <xdr:to>
      <xdr:col>3</xdr:col>
      <xdr:colOff>871103</xdr:colOff>
      <xdr:row>70</xdr:row>
      <xdr:rowOff>1258883</xdr:rowOff>
    </xdr:to>
    <xdr:pic>
      <xdr:nvPicPr>
        <xdr:cNvPr id="174" name="図 173" descr="理科No05顕微鏡イラスト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137" y="95856422"/>
          <a:ext cx="699654" cy="1247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238919</xdr:colOff>
      <xdr:row>76</xdr:row>
      <xdr:rowOff>34131</xdr:rowOff>
    </xdr:from>
    <xdr:to>
      <xdr:col>3</xdr:col>
      <xdr:colOff>733632</xdr:colOff>
      <xdr:row>76</xdr:row>
      <xdr:rowOff>1227931</xdr:rowOff>
    </xdr:to>
    <xdr:pic>
      <xdr:nvPicPr>
        <xdr:cNvPr id="175" name="図 174" descr="保健行事No07身長計で背の高さを測る男の子イラスト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607" y="104094756"/>
          <a:ext cx="494713" cy="119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238125</xdr:colOff>
      <xdr:row>75</xdr:row>
      <xdr:rowOff>257174</xdr:rowOff>
    </xdr:from>
    <xdr:to>
      <xdr:col>4</xdr:col>
      <xdr:colOff>126447</xdr:colOff>
      <xdr:row>75</xdr:row>
      <xdr:rowOff>1190624</xdr:rowOff>
    </xdr:to>
    <xdr:pic>
      <xdr:nvPicPr>
        <xdr:cNvPr id="176" name="図 175" descr="保健行事No10ランドルト環と視力検査を受ける女の子イラスト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9813" y="102948580"/>
          <a:ext cx="936072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64294</xdr:colOff>
      <xdr:row>73</xdr:row>
      <xdr:rowOff>213515</xdr:rowOff>
    </xdr:from>
    <xdr:to>
      <xdr:col>3</xdr:col>
      <xdr:colOff>958023</xdr:colOff>
      <xdr:row>73</xdr:row>
      <xdr:rowOff>1204116</xdr:rowOff>
    </xdr:to>
    <xdr:pic>
      <xdr:nvPicPr>
        <xdr:cNvPr id="177" name="図 176" descr="弦楽器B　No17三味線イラスト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5982" y="100166484"/>
          <a:ext cx="893729" cy="990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95249</xdr:colOff>
      <xdr:row>81</xdr:row>
      <xdr:rowOff>246782</xdr:rowOff>
    </xdr:from>
    <xdr:to>
      <xdr:col>3</xdr:col>
      <xdr:colOff>1028698</xdr:colOff>
      <xdr:row>81</xdr:row>
      <xdr:rowOff>1265233</xdr:rowOff>
    </xdr:to>
    <xdr:pic>
      <xdr:nvPicPr>
        <xdr:cNvPr id="178" name="図 177" descr="幼児2No01本を開いて読書をする男の子イラスト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6937" y="111153501"/>
          <a:ext cx="933449" cy="1018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77787</xdr:colOff>
      <xdr:row>79</xdr:row>
      <xdr:rowOff>57147</xdr:rowOff>
    </xdr:from>
    <xdr:to>
      <xdr:col>3</xdr:col>
      <xdr:colOff>1006569</xdr:colOff>
      <xdr:row>79</xdr:row>
      <xdr:rowOff>1212847</xdr:rowOff>
    </xdr:to>
    <xdr:pic>
      <xdr:nvPicPr>
        <xdr:cNvPr id="179" name="図 178" descr="社会科No04大きな地球儀イラスト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9475" y="108225428"/>
          <a:ext cx="928782" cy="115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134937</xdr:colOff>
      <xdr:row>77</xdr:row>
      <xdr:rowOff>54766</xdr:rowOff>
    </xdr:from>
    <xdr:to>
      <xdr:col>3</xdr:col>
      <xdr:colOff>865177</xdr:colOff>
      <xdr:row>77</xdr:row>
      <xdr:rowOff>1264440</xdr:rowOff>
    </xdr:to>
    <xdr:pic>
      <xdr:nvPicPr>
        <xdr:cNvPr id="180" name="図 179" descr="保健行事No03体重計に乗る女の子イラスト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6625" y="105484610"/>
          <a:ext cx="730240" cy="1209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111124</xdr:colOff>
      <xdr:row>78</xdr:row>
      <xdr:rowOff>167477</xdr:rowOff>
    </xdr:from>
    <xdr:to>
      <xdr:col>3</xdr:col>
      <xdr:colOff>776792</xdr:colOff>
      <xdr:row>78</xdr:row>
      <xdr:rowOff>1367954</xdr:rowOff>
    </xdr:to>
    <xdr:pic>
      <xdr:nvPicPr>
        <xdr:cNvPr id="181" name="図 180" descr="調理器具2-28-お玉 イラスト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812" y="106966540"/>
          <a:ext cx="665668" cy="1200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95249</xdr:colOff>
      <xdr:row>80</xdr:row>
      <xdr:rowOff>161922</xdr:rowOff>
    </xdr:from>
    <xdr:to>
      <xdr:col>3</xdr:col>
      <xdr:colOff>1009649</xdr:colOff>
      <xdr:row>80</xdr:row>
      <xdr:rowOff>1262934</xdr:rowOff>
    </xdr:to>
    <xdr:pic>
      <xdr:nvPicPr>
        <xdr:cNvPr id="182" name="図 181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2166937" y="109699422"/>
          <a:ext cx="914400" cy="1101012"/>
        </a:xfrm>
        <a:prstGeom prst="rect">
          <a:avLst/>
        </a:prstGeom>
      </xdr:spPr>
    </xdr:pic>
    <xdr:clientData/>
  </xdr:twoCellAnchor>
  <xdr:twoCellAnchor editAs="oneCell">
    <xdr:from>
      <xdr:col>3</xdr:col>
      <xdr:colOff>126205</xdr:colOff>
      <xdr:row>82</xdr:row>
      <xdr:rowOff>81753</xdr:rowOff>
    </xdr:from>
    <xdr:to>
      <xdr:col>3</xdr:col>
      <xdr:colOff>980870</xdr:colOff>
      <xdr:row>82</xdr:row>
      <xdr:rowOff>1262853</xdr:rowOff>
    </xdr:to>
    <xdr:pic>
      <xdr:nvPicPr>
        <xdr:cNvPr id="183" name="図 182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2197893" y="112357691"/>
          <a:ext cx="854665" cy="118110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</xdr:colOff>
      <xdr:row>71</xdr:row>
      <xdr:rowOff>310355</xdr:rowOff>
    </xdr:from>
    <xdr:to>
      <xdr:col>3</xdr:col>
      <xdr:colOff>936625</xdr:colOff>
      <xdr:row>71</xdr:row>
      <xdr:rowOff>1075340</xdr:rowOff>
    </xdr:to>
    <xdr:pic>
      <xdr:nvPicPr>
        <xdr:cNvPr id="184" name="図 183" descr="算数No13三角定規イラスト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438" y="97524886"/>
          <a:ext cx="904875" cy="764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74</xdr:row>
      <xdr:rowOff>559594</xdr:rowOff>
    </xdr:from>
    <xdr:to>
      <xdr:col>3</xdr:col>
      <xdr:colOff>942975</xdr:colOff>
      <xdr:row>74</xdr:row>
      <xdr:rowOff>1112044</xdr:rowOff>
    </xdr:to>
    <xdr:pic>
      <xdr:nvPicPr>
        <xdr:cNvPr id="185" name="Picture 25" descr="しょくぱん"/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3" y="101881782"/>
          <a:ext cx="8953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47624</xdr:colOff>
      <xdr:row>72</xdr:row>
      <xdr:rowOff>321470</xdr:rowOff>
    </xdr:from>
    <xdr:to>
      <xdr:col>3</xdr:col>
      <xdr:colOff>1004206</xdr:colOff>
      <xdr:row>72</xdr:row>
      <xdr:rowOff>1064420</xdr:rowOff>
    </xdr:to>
    <xdr:pic>
      <xdr:nvPicPr>
        <xdr:cNvPr id="186" name="Picture 60" descr="しゃぼんだま"/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" y="98905220"/>
          <a:ext cx="956582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  <pageSetUpPr fitToPage="1"/>
  </sheetPr>
  <dimension ref="A1:AZ20"/>
  <sheetViews>
    <sheetView showGridLines="0" showRowColHeaders="0" tabSelected="1" zoomScale="90" zoomScaleNormal="90" workbookViewId="0">
      <selection activeCell="AW1" sqref="AW1:AW6"/>
    </sheetView>
  </sheetViews>
  <sheetFormatPr defaultRowHeight="13.5" x14ac:dyDescent="0.15"/>
  <cols>
    <col min="1" max="48" width="2.625" customWidth="1"/>
    <col min="49" max="49" width="8.25" customWidth="1"/>
    <col min="50" max="50" width="5" bestFit="1" customWidth="1"/>
    <col min="51" max="51" width="12" customWidth="1"/>
    <col min="52" max="52" width="18.625" bestFit="1" customWidth="1"/>
    <col min="53" max="53" width="13.75" customWidth="1"/>
    <col min="54" max="54" width="3.5" bestFit="1" customWidth="1"/>
    <col min="55" max="55" width="18.625" bestFit="1" customWidth="1"/>
  </cols>
  <sheetData>
    <row r="1" spans="1:52" ht="36" customHeight="1" x14ac:dyDescent="0.15">
      <c r="A1" s="52"/>
      <c r="B1" s="37"/>
      <c r="C1" s="37"/>
      <c r="D1" s="37"/>
      <c r="E1" s="37"/>
      <c r="F1" s="37"/>
      <c r="G1" s="37"/>
      <c r="H1" s="37"/>
      <c r="I1" s="40"/>
      <c r="J1" s="37"/>
      <c r="K1" s="37"/>
      <c r="L1" s="37"/>
      <c r="M1" s="37"/>
      <c r="N1" s="37"/>
      <c r="O1" s="37"/>
      <c r="P1" s="41"/>
      <c r="Q1" s="37"/>
      <c r="R1" s="37"/>
      <c r="S1" s="37"/>
      <c r="T1" s="37"/>
      <c r="U1" s="37"/>
      <c r="V1" s="37"/>
      <c r="W1" s="37"/>
      <c r="X1" s="37"/>
      <c r="Y1" s="40"/>
      <c r="Z1" s="37"/>
      <c r="AA1" s="37"/>
      <c r="AB1" s="37"/>
      <c r="AC1" s="37"/>
      <c r="AD1" s="37"/>
      <c r="AE1" s="37"/>
      <c r="AF1" s="41"/>
      <c r="AG1" s="40"/>
      <c r="AH1" s="37"/>
      <c r="AI1" s="37"/>
      <c r="AJ1" s="37"/>
      <c r="AK1" s="37"/>
      <c r="AL1" s="37"/>
      <c r="AM1" s="37"/>
      <c r="AN1" s="41"/>
      <c r="AO1" s="37"/>
      <c r="AP1" s="37"/>
      <c r="AQ1" s="37"/>
      <c r="AR1" s="37"/>
      <c r="AS1" s="37"/>
      <c r="AT1" s="37"/>
      <c r="AU1" s="37"/>
      <c r="AV1" s="37"/>
      <c r="AW1" s="82" t="s">
        <v>59</v>
      </c>
    </row>
    <row r="2" spans="1:52" ht="36" customHeight="1" x14ac:dyDescent="0.15">
      <c r="A2" s="53"/>
      <c r="B2" s="38"/>
      <c r="C2" s="38"/>
      <c r="D2" s="38"/>
      <c r="E2" s="38"/>
      <c r="F2" s="38"/>
      <c r="G2" s="38"/>
      <c r="H2" s="38"/>
      <c r="I2" s="42"/>
      <c r="J2" s="38"/>
      <c r="K2" s="38"/>
      <c r="L2" s="38"/>
      <c r="M2" s="38"/>
      <c r="N2" s="38"/>
      <c r="O2" s="38"/>
      <c r="P2" s="43"/>
      <c r="Q2" s="38"/>
      <c r="R2" s="38"/>
      <c r="S2" s="38"/>
      <c r="T2" s="38"/>
      <c r="U2" s="38"/>
      <c r="V2" s="38"/>
      <c r="W2" s="38"/>
      <c r="X2" s="38"/>
      <c r="Y2" s="42"/>
      <c r="Z2" s="38"/>
      <c r="AA2" s="38"/>
      <c r="AB2" s="38"/>
      <c r="AC2" s="38"/>
      <c r="AD2" s="38"/>
      <c r="AE2" s="38"/>
      <c r="AF2" s="43"/>
      <c r="AG2" s="42"/>
      <c r="AH2" s="38"/>
      <c r="AI2" s="38"/>
      <c r="AJ2" s="38"/>
      <c r="AK2" s="38"/>
      <c r="AL2" s="38"/>
      <c r="AM2" s="38"/>
      <c r="AN2" s="43"/>
      <c r="AO2" s="38"/>
      <c r="AP2" s="38"/>
      <c r="AQ2" s="38"/>
      <c r="AR2" s="38"/>
      <c r="AS2" s="38"/>
      <c r="AT2" s="38"/>
      <c r="AU2" s="38"/>
      <c r="AV2" s="38"/>
      <c r="AW2" s="83"/>
    </row>
    <row r="3" spans="1:52" ht="36" customHeight="1" x14ac:dyDescent="0.15">
      <c r="A3" s="54"/>
      <c r="B3" s="39"/>
      <c r="C3" s="39"/>
      <c r="D3" s="39"/>
      <c r="E3" s="39"/>
      <c r="F3" s="39"/>
      <c r="G3" s="39"/>
      <c r="H3" s="39"/>
      <c r="I3" s="44"/>
      <c r="J3" s="39"/>
      <c r="K3" s="39"/>
      <c r="L3" s="39"/>
      <c r="M3" s="39"/>
      <c r="N3" s="39"/>
      <c r="O3" s="39"/>
      <c r="P3" s="45"/>
      <c r="Q3" s="39"/>
      <c r="R3" s="39"/>
      <c r="S3" s="39"/>
      <c r="T3" s="39"/>
      <c r="U3" s="39"/>
      <c r="V3" s="39"/>
      <c r="W3" s="39"/>
      <c r="X3" s="39"/>
      <c r="Y3" s="44"/>
      <c r="Z3" s="39"/>
      <c r="AA3" s="39"/>
      <c r="AB3" s="39"/>
      <c r="AC3" s="39"/>
      <c r="AD3" s="39"/>
      <c r="AE3" s="39"/>
      <c r="AF3" s="45"/>
      <c r="AG3" s="44"/>
      <c r="AH3" s="39"/>
      <c r="AI3" s="39"/>
      <c r="AJ3" s="39"/>
      <c r="AK3" s="39"/>
      <c r="AL3" s="39"/>
      <c r="AM3" s="39"/>
      <c r="AN3" s="45"/>
      <c r="AO3" s="39"/>
      <c r="AP3" s="39"/>
      <c r="AQ3" s="39"/>
      <c r="AR3" s="39"/>
      <c r="AS3" s="39"/>
      <c r="AT3" s="39"/>
      <c r="AU3" s="39"/>
      <c r="AV3" s="39"/>
      <c r="AW3" s="83"/>
    </row>
    <row r="4" spans="1:52" ht="36" customHeight="1" x14ac:dyDescent="0.15">
      <c r="A4" s="36"/>
      <c r="B4" s="49" t="s">
        <v>60</v>
      </c>
      <c r="C4" s="50"/>
      <c r="D4" s="49" t="s">
        <v>60</v>
      </c>
      <c r="E4" s="50"/>
      <c r="F4" s="49" t="s">
        <v>60</v>
      </c>
      <c r="G4" s="50"/>
      <c r="H4" s="12"/>
      <c r="I4" s="11"/>
      <c r="J4" s="49" t="s">
        <v>60</v>
      </c>
      <c r="K4" s="50"/>
      <c r="L4" s="49" t="s">
        <v>60</v>
      </c>
      <c r="M4" s="50"/>
      <c r="N4" s="49" t="s">
        <v>60</v>
      </c>
      <c r="O4" s="50"/>
      <c r="P4" s="12"/>
      <c r="Q4" s="11"/>
      <c r="R4" s="49" t="s">
        <v>60</v>
      </c>
      <c r="S4" s="50"/>
      <c r="T4" s="49" t="s">
        <v>60</v>
      </c>
      <c r="U4" s="50"/>
      <c r="V4" s="49" t="s">
        <v>60</v>
      </c>
      <c r="W4" s="50"/>
      <c r="X4" s="12"/>
      <c r="Y4" s="11"/>
      <c r="Z4" s="49" t="s">
        <v>60</v>
      </c>
      <c r="AA4" s="50"/>
      <c r="AB4" s="49" t="s">
        <v>60</v>
      </c>
      <c r="AC4" s="50"/>
      <c r="AD4" s="49" t="s">
        <v>60</v>
      </c>
      <c r="AE4" s="50"/>
      <c r="AF4" s="12"/>
      <c r="AG4" s="11"/>
      <c r="AH4" s="49" t="s">
        <v>60</v>
      </c>
      <c r="AI4" s="50"/>
      <c r="AJ4" s="49" t="s">
        <v>60</v>
      </c>
      <c r="AK4" s="50"/>
      <c r="AL4" s="49" t="s">
        <v>60</v>
      </c>
      <c r="AM4" s="50"/>
      <c r="AN4" s="12"/>
      <c r="AO4" s="13"/>
      <c r="AP4" s="49" t="s">
        <v>60</v>
      </c>
      <c r="AQ4" s="50"/>
      <c r="AR4" s="49" t="s">
        <v>60</v>
      </c>
      <c r="AS4" s="50"/>
      <c r="AT4" s="49" t="s">
        <v>60</v>
      </c>
      <c r="AU4" s="50"/>
      <c r="AV4" s="13"/>
      <c r="AW4" s="83"/>
      <c r="AZ4" s="4"/>
    </row>
    <row r="5" spans="1:52" ht="36" customHeight="1" x14ac:dyDescent="0.15">
      <c r="A5" s="14"/>
      <c r="B5" s="46" t="str">
        <f ca="1">VLOOKUP(11,リスト,8,FALSE)</f>
        <v>ちょき</v>
      </c>
      <c r="C5" s="46"/>
      <c r="D5" s="46" t="str">
        <f ca="1">VLOOKUP(11,リスト,7,FALSE)</f>
        <v>ちゅき</v>
      </c>
      <c r="E5" s="46"/>
      <c r="F5" s="46" t="str">
        <f ca="1">VLOOKUP(11,リスト,6,FALSE)</f>
        <v>ちゃき</v>
      </c>
      <c r="G5" s="46"/>
      <c r="H5" s="15"/>
      <c r="I5" s="16"/>
      <c r="J5" s="46" t="str">
        <f ca="1">VLOOKUP(9,リスト,8,FALSE)</f>
        <v>しょしん</v>
      </c>
      <c r="K5" s="46"/>
      <c r="L5" s="46" t="str">
        <f ca="1">VLOOKUP(9,リスト,7,FALSE)</f>
        <v>しゅしん</v>
      </c>
      <c r="M5" s="46"/>
      <c r="N5" s="46" t="str">
        <f ca="1">VLOOKUP(9,リスト,6,FALSE)</f>
        <v>しゃしん</v>
      </c>
      <c r="O5" s="46"/>
      <c r="P5" s="17"/>
      <c r="Q5" s="15"/>
      <c r="R5" s="46" t="str">
        <f ca="1">VLOOKUP(7,リスト,8,FALSE)</f>
        <v>じどうしょ</v>
      </c>
      <c r="S5" s="46"/>
      <c r="T5" s="46" t="str">
        <f ca="1">VLOOKUP(7,リスト,7,FALSE)</f>
        <v>じどうしゅ</v>
      </c>
      <c r="U5" s="46"/>
      <c r="V5" s="46" t="str">
        <f ca="1">VLOOKUP(7,リスト,6,FALSE)</f>
        <v>じどうしゃ</v>
      </c>
      <c r="W5" s="46"/>
      <c r="X5" s="15"/>
      <c r="Y5" s="16"/>
      <c r="Z5" s="46" t="str">
        <f ca="1">VLOOKUP(5,リスト,8,FALSE)</f>
        <v>ひなにんぎょう</v>
      </c>
      <c r="AA5" s="46"/>
      <c r="AB5" s="46" t="str">
        <f ca="1">VLOOKUP(5,リスト,7,FALSE)</f>
        <v>ひなにんぎゅう</v>
      </c>
      <c r="AC5" s="46"/>
      <c r="AD5" s="46" t="str">
        <f ca="1">VLOOKUP(5,リスト,6,FALSE)</f>
        <v>ひなにんぎゃう</v>
      </c>
      <c r="AE5" s="46"/>
      <c r="AF5" s="17"/>
      <c r="AG5" s="16"/>
      <c r="AH5" s="46" t="str">
        <f ca="1">VLOOKUP(3,リスト,8,FALSE)</f>
        <v>にょうどうぐも</v>
      </c>
      <c r="AI5" s="46"/>
      <c r="AJ5" s="46" t="str">
        <f ca="1">VLOOKUP(3,リスト,7,FALSE)</f>
        <v>にゅうどうぐも</v>
      </c>
      <c r="AK5" s="46"/>
      <c r="AL5" s="46" t="str">
        <f ca="1">VLOOKUP(3,リスト,6,FALSE)</f>
        <v>にゃうどうぐも</v>
      </c>
      <c r="AM5" s="46"/>
      <c r="AN5" s="17"/>
      <c r="AO5" s="46"/>
      <c r="AP5" s="46" t="str">
        <f ca="1">VLOOKUP(1,リスト,8,FALSE)</f>
        <v>おたまじょくし</v>
      </c>
      <c r="AQ5" s="46"/>
      <c r="AR5" s="46" t="str">
        <f ca="1">VLOOKUP(1,リスト,7,FALSE)</f>
        <v>おたまじゅくし</v>
      </c>
      <c r="AS5" s="46"/>
      <c r="AT5" s="46" t="str">
        <f ca="1">VLOOKUP(1,リスト,6,FALSE)</f>
        <v>おたまじゃくし</v>
      </c>
      <c r="AU5" s="46"/>
      <c r="AV5" s="79"/>
      <c r="AW5" s="83"/>
    </row>
    <row r="6" spans="1:52" ht="36" customHeight="1" x14ac:dyDescent="0.15">
      <c r="A6" s="18"/>
      <c r="B6" s="47"/>
      <c r="C6" s="47"/>
      <c r="D6" s="47"/>
      <c r="E6" s="47"/>
      <c r="F6" s="47"/>
      <c r="G6" s="47"/>
      <c r="H6" s="19"/>
      <c r="I6" s="20"/>
      <c r="J6" s="47"/>
      <c r="K6" s="47"/>
      <c r="L6" s="47"/>
      <c r="M6" s="47"/>
      <c r="N6" s="47"/>
      <c r="O6" s="47"/>
      <c r="P6" s="21"/>
      <c r="Q6" s="19"/>
      <c r="R6" s="47"/>
      <c r="S6" s="47"/>
      <c r="T6" s="47"/>
      <c r="U6" s="47"/>
      <c r="V6" s="47"/>
      <c r="W6" s="47"/>
      <c r="X6" s="19"/>
      <c r="Y6" s="20"/>
      <c r="Z6" s="47"/>
      <c r="AA6" s="47"/>
      <c r="AB6" s="47"/>
      <c r="AC6" s="47"/>
      <c r="AD6" s="47"/>
      <c r="AE6" s="47"/>
      <c r="AF6" s="21"/>
      <c r="AG6" s="20"/>
      <c r="AH6" s="47"/>
      <c r="AI6" s="47"/>
      <c r="AJ6" s="47"/>
      <c r="AK6" s="47"/>
      <c r="AL6" s="47"/>
      <c r="AM6" s="47"/>
      <c r="AN6" s="21"/>
      <c r="AO6" s="47"/>
      <c r="AP6" s="47"/>
      <c r="AQ6" s="47"/>
      <c r="AR6" s="47"/>
      <c r="AS6" s="47"/>
      <c r="AT6" s="47"/>
      <c r="AU6" s="47"/>
      <c r="AV6" s="80"/>
      <c r="AW6" s="83"/>
    </row>
    <row r="7" spans="1:52" ht="36" customHeight="1" x14ac:dyDescent="0.15">
      <c r="A7" s="18"/>
      <c r="B7" s="47"/>
      <c r="C7" s="47"/>
      <c r="D7" s="47"/>
      <c r="E7" s="47"/>
      <c r="F7" s="47"/>
      <c r="G7" s="47"/>
      <c r="H7" s="19"/>
      <c r="I7" s="20"/>
      <c r="J7" s="47"/>
      <c r="K7" s="47"/>
      <c r="L7" s="47"/>
      <c r="M7" s="47"/>
      <c r="N7" s="47"/>
      <c r="O7" s="47"/>
      <c r="P7" s="21"/>
      <c r="Q7" s="19"/>
      <c r="R7" s="47"/>
      <c r="S7" s="47"/>
      <c r="T7" s="47"/>
      <c r="U7" s="47"/>
      <c r="V7" s="47"/>
      <c r="W7" s="47"/>
      <c r="X7" s="19"/>
      <c r="Y7" s="20"/>
      <c r="Z7" s="47"/>
      <c r="AA7" s="47"/>
      <c r="AB7" s="47"/>
      <c r="AC7" s="47"/>
      <c r="AD7" s="47"/>
      <c r="AE7" s="47"/>
      <c r="AF7" s="21"/>
      <c r="AG7" s="20"/>
      <c r="AH7" s="47"/>
      <c r="AI7" s="47"/>
      <c r="AJ7" s="47"/>
      <c r="AK7" s="47"/>
      <c r="AL7" s="47"/>
      <c r="AM7" s="47"/>
      <c r="AN7" s="21"/>
      <c r="AO7" s="47"/>
      <c r="AP7" s="47"/>
      <c r="AQ7" s="47"/>
      <c r="AR7" s="47"/>
      <c r="AS7" s="47"/>
      <c r="AT7" s="47"/>
      <c r="AU7" s="47"/>
      <c r="AV7" s="80"/>
      <c r="AW7" s="84" t="s">
        <v>0</v>
      </c>
    </row>
    <row r="8" spans="1:52" ht="36" customHeight="1" x14ac:dyDescent="0.15">
      <c r="A8" s="22"/>
      <c r="B8" s="51"/>
      <c r="C8" s="51"/>
      <c r="D8" s="51"/>
      <c r="E8" s="51"/>
      <c r="F8" s="51"/>
      <c r="G8" s="51"/>
      <c r="H8" s="23"/>
      <c r="I8" s="24"/>
      <c r="J8" s="51"/>
      <c r="K8" s="51"/>
      <c r="L8" s="51"/>
      <c r="M8" s="51"/>
      <c r="N8" s="51"/>
      <c r="O8" s="51"/>
      <c r="P8" s="25"/>
      <c r="Q8" s="23"/>
      <c r="R8" s="51"/>
      <c r="S8" s="51"/>
      <c r="T8" s="51"/>
      <c r="U8" s="51"/>
      <c r="V8" s="51"/>
      <c r="W8" s="51"/>
      <c r="X8" s="23"/>
      <c r="Y8" s="24"/>
      <c r="Z8" s="51"/>
      <c r="AA8" s="51"/>
      <c r="AB8" s="51"/>
      <c r="AC8" s="51"/>
      <c r="AD8" s="51"/>
      <c r="AE8" s="51"/>
      <c r="AF8" s="25"/>
      <c r="AG8" s="24"/>
      <c r="AH8" s="51"/>
      <c r="AI8" s="51"/>
      <c r="AJ8" s="51"/>
      <c r="AK8" s="51"/>
      <c r="AL8" s="51"/>
      <c r="AM8" s="51"/>
      <c r="AN8" s="25"/>
      <c r="AO8" s="81"/>
      <c r="AP8" s="51"/>
      <c r="AQ8" s="51"/>
      <c r="AR8" s="51"/>
      <c r="AS8" s="51"/>
      <c r="AT8" s="51"/>
      <c r="AU8" s="51"/>
      <c r="AV8" s="59"/>
      <c r="AW8" s="85"/>
    </row>
    <row r="9" spans="1:52" ht="36" customHeight="1" x14ac:dyDescent="0.15">
      <c r="A9" s="76"/>
      <c r="B9" s="56"/>
      <c r="C9" s="56"/>
      <c r="D9" s="56"/>
      <c r="E9" s="56"/>
      <c r="F9" s="56"/>
      <c r="G9" s="56"/>
      <c r="H9" s="56"/>
      <c r="I9" s="74"/>
      <c r="J9" s="73"/>
      <c r="K9" s="73"/>
      <c r="L9" s="73"/>
      <c r="M9" s="73"/>
      <c r="N9" s="73"/>
      <c r="O9" s="73"/>
      <c r="P9" s="75"/>
      <c r="Q9" s="73"/>
      <c r="R9" s="73"/>
      <c r="S9" s="73"/>
      <c r="T9" s="73"/>
      <c r="U9" s="73"/>
      <c r="V9" s="73"/>
      <c r="W9" s="73"/>
      <c r="X9" s="73"/>
      <c r="Y9" s="60"/>
      <c r="Z9" s="56"/>
      <c r="AA9" s="56"/>
      <c r="AB9" s="56"/>
      <c r="AC9" s="56"/>
      <c r="AD9" s="56"/>
      <c r="AE9" s="56"/>
      <c r="AF9" s="69"/>
      <c r="AG9" s="60"/>
      <c r="AH9" s="61"/>
      <c r="AI9" s="61"/>
      <c r="AJ9" s="61"/>
      <c r="AK9" s="61"/>
      <c r="AL9" s="61"/>
      <c r="AM9" s="61"/>
      <c r="AN9" s="62"/>
      <c r="AO9" s="55"/>
      <c r="AP9" s="56"/>
      <c r="AQ9" s="56"/>
      <c r="AR9" s="56"/>
      <c r="AS9" s="56"/>
      <c r="AT9" s="56"/>
      <c r="AU9" s="56"/>
      <c r="AV9" s="56"/>
      <c r="AW9" s="85"/>
    </row>
    <row r="10" spans="1:52" ht="36" customHeight="1" x14ac:dyDescent="0.15">
      <c r="A10" s="77"/>
      <c r="B10" s="58"/>
      <c r="C10" s="58"/>
      <c r="D10" s="58"/>
      <c r="E10" s="58"/>
      <c r="F10" s="58"/>
      <c r="G10" s="58"/>
      <c r="H10" s="58"/>
      <c r="I10" s="42"/>
      <c r="J10" s="38"/>
      <c r="K10" s="38"/>
      <c r="L10" s="38"/>
      <c r="M10" s="38"/>
      <c r="N10" s="38"/>
      <c r="O10" s="38"/>
      <c r="P10" s="43"/>
      <c r="Q10" s="38"/>
      <c r="R10" s="38"/>
      <c r="S10" s="38"/>
      <c r="T10" s="38"/>
      <c r="U10" s="38"/>
      <c r="V10" s="38"/>
      <c r="W10" s="38"/>
      <c r="X10" s="38"/>
      <c r="Y10" s="63"/>
      <c r="Z10" s="58"/>
      <c r="AA10" s="58"/>
      <c r="AB10" s="58"/>
      <c r="AC10" s="58"/>
      <c r="AD10" s="58"/>
      <c r="AE10" s="58"/>
      <c r="AF10" s="70"/>
      <c r="AG10" s="63"/>
      <c r="AH10" s="64"/>
      <c r="AI10" s="64"/>
      <c r="AJ10" s="64"/>
      <c r="AK10" s="64"/>
      <c r="AL10" s="64"/>
      <c r="AM10" s="64"/>
      <c r="AN10" s="65"/>
      <c r="AO10" s="57"/>
      <c r="AP10" s="58"/>
      <c r="AQ10" s="58"/>
      <c r="AR10" s="58"/>
      <c r="AS10" s="58"/>
      <c r="AT10" s="58"/>
      <c r="AU10" s="58"/>
      <c r="AV10" s="58"/>
      <c r="AW10" s="85"/>
    </row>
    <row r="11" spans="1:52" ht="36" customHeight="1" x14ac:dyDescent="0.15">
      <c r="A11" s="78"/>
      <c r="B11" s="59"/>
      <c r="C11" s="59"/>
      <c r="D11" s="59"/>
      <c r="E11" s="59"/>
      <c r="F11" s="59"/>
      <c r="G11" s="59"/>
      <c r="H11" s="59"/>
      <c r="I11" s="44"/>
      <c r="J11" s="39"/>
      <c r="K11" s="39"/>
      <c r="L11" s="39"/>
      <c r="M11" s="39"/>
      <c r="N11" s="39"/>
      <c r="O11" s="39"/>
      <c r="P11" s="45"/>
      <c r="Q11" s="39"/>
      <c r="R11" s="39"/>
      <c r="S11" s="39"/>
      <c r="T11" s="39"/>
      <c r="U11" s="39"/>
      <c r="V11" s="39"/>
      <c r="W11" s="39"/>
      <c r="X11" s="39"/>
      <c r="Y11" s="71"/>
      <c r="Z11" s="59"/>
      <c r="AA11" s="59"/>
      <c r="AB11" s="59"/>
      <c r="AC11" s="59"/>
      <c r="AD11" s="59"/>
      <c r="AE11" s="59"/>
      <c r="AF11" s="72"/>
      <c r="AG11" s="66"/>
      <c r="AH11" s="67"/>
      <c r="AI11" s="67"/>
      <c r="AJ11" s="67"/>
      <c r="AK11" s="67"/>
      <c r="AL11" s="67"/>
      <c r="AM11" s="67"/>
      <c r="AN11" s="68"/>
      <c r="AO11" s="59"/>
      <c r="AP11" s="59"/>
      <c r="AQ11" s="59"/>
      <c r="AR11" s="59"/>
      <c r="AS11" s="59"/>
      <c r="AT11" s="59"/>
      <c r="AU11" s="59"/>
      <c r="AV11" s="59"/>
      <c r="AW11" s="85"/>
    </row>
    <row r="12" spans="1:52" ht="36" customHeight="1" x14ac:dyDescent="0.15">
      <c r="A12" s="36"/>
      <c r="B12" s="49" t="s">
        <v>60</v>
      </c>
      <c r="C12" s="50"/>
      <c r="D12" s="49" t="s">
        <v>60</v>
      </c>
      <c r="E12" s="50"/>
      <c r="F12" s="49" t="s">
        <v>60</v>
      </c>
      <c r="G12" s="50"/>
      <c r="H12" s="12"/>
      <c r="I12" s="11"/>
      <c r="J12" s="49" t="s">
        <v>60</v>
      </c>
      <c r="K12" s="50"/>
      <c r="L12" s="49" t="s">
        <v>60</v>
      </c>
      <c r="M12" s="50"/>
      <c r="N12" s="49" t="s">
        <v>60</v>
      </c>
      <c r="O12" s="50"/>
      <c r="P12" s="12"/>
      <c r="Q12" s="11"/>
      <c r="R12" s="49" t="s">
        <v>60</v>
      </c>
      <c r="S12" s="50"/>
      <c r="T12" s="49" t="s">
        <v>60</v>
      </c>
      <c r="U12" s="50"/>
      <c r="V12" s="49" t="s">
        <v>60</v>
      </c>
      <c r="W12" s="50"/>
      <c r="X12" s="12"/>
      <c r="Y12" s="11"/>
      <c r="Z12" s="49" t="s">
        <v>60</v>
      </c>
      <c r="AA12" s="50"/>
      <c r="AB12" s="49" t="s">
        <v>60</v>
      </c>
      <c r="AC12" s="50"/>
      <c r="AD12" s="49" t="s">
        <v>60</v>
      </c>
      <c r="AE12" s="50"/>
      <c r="AF12" s="12"/>
      <c r="AG12" s="11"/>
      <c r="AH12" s="49" t="s">
        <v>60</v>
      </c>
      <c r="AI12" s="50"/>
      <c r="AJ12" s="49" t="s">
        <v>60</v>
      </c>
      <c r="AK12" s="50"/>
      <c r="AL12" s="49" t="s">
        <v>60</v>
      </c>
      <c r="AM12" s="50"/>
      <c r="AN12" s="12"/>
      <c r="AO12" s="13"/>
      <c r="AP12" s="49" t="s">
        <v>60</v>
      </c>
      <c r="AQ12" s="50"/>
      <c r="AR12" s="49" t="s">
        <v>60</v>
      </c>
      <c r="AS12" s="50"/>
      <c r="AT12" s="49" t="s">
        <v>60</v>
      </c>
      <c r="AU12" s="50"/>
      <c r="AV12" s="13"/>
      <c r="AW12" s="85"/>
    </row>
    <row r="13" spans="1:52" ht="36" customHeight="1" x14ac:dyDescent="0.15">
      <c r="A13" s="14"/>
      <c r="B13" s="46" t="str">
        <f ca="1">VLOOKUP(12,リスト,8,FALSE)</f>
        <v>でんしょ</v>
      </c>
      <c r="C13" s="46"/>
      <c r="D13" s="46" t="str">
        <f ca="1">VLOOKUP(12,リスト,7,FALSE)</f>
        <v>でんしゅ</v>
      </c>
      <c r="E13" s="46"/>
      <c r="F13" s="46" t="str">
        <f ca="1">VLOOKUP(12,リスト,6,FALSE)</f>
        <v>でんしゃ</v>
      </c>
      <c r="G13" s="46"/>
      <c r="H13" s="15"/>
      <c r="I13" s="16"/>
      <c r="J13" s="46" t="str">
        <f ca="1">VLOOKUP(10,リスト,8,FALSE)</f>
        <v>がっしょう</v>
      </c>
      <c r="K13" s="46"/>
      <c r="L13" s="46" t="str">
        <f ca="1">VLOOKUP(10,リスト,7,FALSE)</f>
        <v>がっしゅう</v>
      </c>
      <c r="M13" s="46"/>
      <c r="N13" s="46" t="str">
        <f ca="1">VLOOKUP(10,リスト,6,FALSE)</f>
        <v>がっしゃう</v>
      </c>
      <c r="O13" s="46"/>
      <c r="P13" s="17"/>
      <c r="Q13" s="15"/>
      <c r="R13" s="46" t="str">
        <f ca="1">VLOOKUP(8,リスト,8,FALSE)</f>
        <v>くじょく</v>
      </c>
      <c r="S13" s="46"/>
      <c r="T13" s="46" t="str">
        <f ca="1">VLOOKUP(8,リスト,7,FALSE)</f>
        <v>くじゅく</v>
      </c>
      <c r="U13" s="46"/>
      <c r="V13" s="46" t="str">
        <f ca="1">VLOOKUP(8,リスト,6,FALSE)</f>
        <v>くじゃく</v>
      </c>
      <c r="W13" s="46"/>
      <c r="X13" s="15"/>
      <c r="Y13" s="16"/>
      <c r="Z13" s="46" t="str">
        <f ca="1">VLOOKUP(6,リスト,8,FALSE)</f>
        <v>ちきょうぎ</v>
      </c>
      <c r="AA13" s="46"/>
      <c r="AB13" s="46" t="str">
        <f ca="1">VLOOKUP(6,リスト,7,FALSE)</f>
        <v>ちきゅうぎ</v>
      </c>
      <c r="AC13" s="46"/>
      <c r="AD13" s="46" t="str">
        <f ca="1">VLOOKUP(6,リスト,6,FALSE)</f>
        <v>ちきゃうぎ</v>
      </c>
      <c r="AE13" s="46"/>
      <c r="AF13" s="17"/>
      <c r="AG13" s="16"/>
      <c r="AH13" s="46" t="str">
        <f ca="1">VLOOKUP(4,リスト,8,FALSE)</f>
        <v>しょもじ</v>
      </c>
      <c r="AI13" s="46"/>
      <c r="AJ13" s="46" t="str">
        <f ca="1">VLOOKUP(4,リスト,7,FALSE)</f>
        <v>しゅもじ</v>
      </c>
      <c r="AK13" s="46"/>
      <c r="AL13" s="46" t="str">
        <f ca="1">VLOOKUP(4,リスト,6,FALSE)</f>
        <v>しゃもじ</v>
      </c>
      <c r="AM13" s="46"/>
      <c r="AN13" s="26"/>
      <c r="AO13" s="15"/>
      <c r="AP13" s="46" t="str">
        <f ca="1">VLOOKUP(2,リスト,8,FALSE)</f>
        <v>しょぼんだま</v>
      </c>
      <c r="AQ13" s="46"/>
      <c r="AR13" s="46" t="str">
        <f ca="1">VLOOKUP(2,リスト,7,FALSE)</f>
        <v>しゅぼんだま</v>
      </c>
      <c r="AS13" s="46"/>
      <c r="AT13" s="46" t="str">
        <f ca="1">VLOOKUP(2,リスト,6,FALSE)</f>
        <v>しゃぼんだま</v>
      </c>
      <c r="AU13" s="46"/>
      <c r="AV13" s="33"/>
      <c r="AW13" s="85"/>
      <c r="AX13" s="8"/>
    </row>
    <row r="14" spans="1:52" ht="36" customHeight="1" x14ac:dyDescent="0.15">
      <c r="A14" s="18"/>
      <c r="B14" s="47"/>
      <c r="C14" s="47"/>
      <c r="D14" s="47"/>
      <c r="E14" s="47"/>
      <c r="F14" s="47"/>
      <c r="G14" s="47"/>
      <c r="H14" s="19"/>
      <c r="I14" s="20"/>
      <c r="J14" s="47"/>
      <c r="K14" s="47"/>
      <c r="L14" s="47"/>
      <c r="M14" s="47"/>
      <c r="N14" s="47"/>
      <c r="O14" s="47"/>
      <c r="P14" s="21"/>
      <c r="Q14" s="19"/>
      <c r="R14" s="47"/>
      <c r="S14" s="47"/>
      <c r="T14" s="47"/>
      <c r="U14" s="47"/>
      <c r="V14" s="47"/>
      <c r="W14" s="47"/>
      <c r="X14" s="19"/>
      <c r="Y14" s="20"/>
      <c r="Z14" s="47"/>
      <c r="AA14" s="47"/>
      <c r="AB14" s="47"/>
      <c r="AC14" s="47"/>
      <c r="AD14" s="47"/>
      <c r="AE14" s="47"/>
      <c r="AF14" s="21"/>
      <c r="AG14" s="20"/>
      <c r="AH14" s="47"/>
      <c r="AI14" s="47"/>
      <c r="AJ14" s="47"/>
      <c r="AK14" s="47"/>
      <c r="AL14" s="47"/>
      <c r="AM14" s="47"/>
      <c r="AN14" s="27"/>
      <c r="AO14" s="19"/>
      <c r="AP14" s="47"/>
      <c r="AQ14" s="47"/>
      <c r="AR14" s="47"/>
      <c r="AS14" s="47"/>
      <c r="AT14" s="47"/>
      <c r="AU14" s="47"/>
      <c r="AV14" s="34"/>
      <c r="AW14" s="85"/>
      <c r="AX14" s="8"/>
    </row>
    <row r="15" spans="1:52" ht="36" customHeight="1" x14ac:dyDescent="0.15">
      <c r="A15" s="18"/>
      <c r="B15" s="47"/>
      <c r="C15" s="47"/>
      <c r="D15" s="47"/>
      <c r="E15" s="47"/>
      <c r="F15" s="47"/>
      <c r="G15" s="47"/>
      <c r="H15" s="19"/>
      <c r="I15" s="20"/>
      <c r="J15" s="47"/>
      <c r="K15" s="47"/>
      <c r="L15" s="47"/>
      <c r="M15" s="47"/>
      <c r="N15" s="47"/>
      <c r="O15" s="47"/>
      <c r="P15" s="21"/>
      <c r="Q15" s="19"/>
      <c r="R15" s="47"/>
      <c r="S15" s="47"/>
      <c r="T15" s="47"/>
      <c r="U15" s="47"/>
      <c r="V15" s="47"/>
      <c r="W15" s="47"/>
      <c r="X15" s="19"/>
      <c r="Y15" s="20"/>
      <c r="Z15" s="47"/>
      <c r="AA15" s="47"/>
      <c r="AB15" s="47"/>
      <c r="AC15" s="47"/>
      <c r="AD15" s="47"/>
      <c r="AE15" s="47"/>
      <c r="AF15" s="21"/>
      <c r="AG15" s="20"/>
      <c r="AH15" s="47"/>
      <c r="AI15" s="47"/>
      <c r="AJ15" s="47"/>
      <c r="AK15" s="47"/>
      <c r="AL15" s="47"/>
      <c r="AM15" s="47"/>
      <c r="AN15" s="27"/>
      <c r="AO15" s="19"/>
      <c r="AP15" s="47"/>
      <c r="AQ15" s="47"/>
      <c r="AR15" s="47"/>
      <c r="AS15" s="47"/>
      <c r="AT15" s="47"/>
      <c r="AU15" s="47"/>
      <c r="AV15" s="34"/>
      <c r="AW15" s="85"/>
      <c r="AX15" s="8"/>
    </row>
    <row r="16" spans="1:52" ht="36" customHeight="1" thickBot="1" x14ac:dyDescent="0.2">
      <c r="A16" s="28"/>
      <c r="B16" s="48"/>
      <c r="C16" s="48"/>
      <c r="D16" s="48"/>
      <c r="E16" s="48"/>
      <c r="F16" s="48"/>
      <c r="G16" s="48"/>
      <c r="H16" s="29"/>
      <c r="I16" s="30"/>
      <c r="J16" s="48"/>
      <c r="K16" s="48"/>
      <c r="L16" s="48"/>
      <c r="M16" s="48"/>
      <c r="N16" s="48"/>
      <c r="O16" s="48"/>
      <c r="P16" s="31"/>
      <c r="Q16" s="29"/>
      <c r="R16" s="48"/>
      <c r="S16" s="48"/>
      <c r="T16" s="48"/>
      <c r="U16" s="48"/>
      <c r="V16" s="48"/>
      <c r="W16" s="48"/>
      <c r="X16" s="29"/>
      <c r="Y16" s="30"/>
      <c r="Z16" s="48"/>
      <c r="AA16" s="48"/>
      <c r="AB16" s="48"/>
      <c r="AC16" s="48"/>
      <c r="AD16" s="48"/>
      <c r="AE16" s="48"/>
      <c r="AF16" s="31"/>
      <c r="AG16" s="30"/>
      <c r="AH16" s="48"/>
      <c r="AI16" s="48"/>
      <c r="AJ16" s="48"/>
      <c r="AK16" s="48"/>
      <c r="AL16" s="48"/>
      <c r="AM16" s="48"/>
      <c r="AN16" s="32"/>
      <c r="AO16" s="29"/>
      <c r="AP16" s="48"/>
      <c r="AQ16" s="48"/>
      <c r="AR16" s="48"/>
      <c r="AS16" s="48"/>
      <c r="AT16" s="48"/>
      <c r="AU16" s="48"/>
      <c r="AV16" s="35"/>
      <c r="AW16" s="86"/>
      <c r="AX16" s="8"/>
    </row>
    <row r="17" spans="1:49" ht="27" hidden="1" customHeight="1" x14ac:dyDescent="0.15">
      <c r="G17" t="str">
        <f ca="1">"図"&amp;VLOOKUP(11,リスト,3,FALSE)</f>
        <v>図51</v>
      </c>
      <c r="O17" t="str">
        <f ca="1">"図"&amp;VLOOKUP(9,リスト,3,FALSE)</f>
        <v>図32</v>
      </c>
      <c r="W17" t="str">
        <f ca="1">"図"&amp;VLOOKUP(7,リスト,3,FALSE)</f>
        <v>図29</v>
      </c>
      <c r="AE17" t="str">
        <f ca="1">"図"&amp;VLOOKUP(5,リスト,3,FALSE)</f>
        <v>図62</v>
      </c>
      <c r="AM17" t="str">
        <f ca="1">"図"&amp;VLOOKUP(3,リスト,3,FALSE)</f>
        <v>図54</v>
      </c>
      <c r="AU17" t="str">
        <f ca="1">"図"&amp;VLOOKUP(1,リスト,3,FALSE)</f>
        <v>図7</v>
      </c>
      <c r="AV17" s="1"/>
      <c r="AW17" s="3"/>
    </row>
    <row r="18" spans="1:49" ht="27" hidden="1" customHeight="1" x14ac:dyDescent="0.15">
      <c r="A18" s="3"/>
      <c r="B18" s="3"/>
      <c r="C18" s="3"/>
      <c r="D18" s="3"/>
      <c r="E18" s="3"/>
      <c r="F18" s="3"/>
      <c r="G18" t="str">
        <f ca="1">"図"&amp;VLOOKUP(12,リスト,3,FALSE)</f>
        <v>図52</v>
      </c>
      <c r="H18" s="3"/>
      <c r="I18" s="3"/>
      <c r="J18" s="3"/>
      <c r="K18" s="3"/>
      <c r="L18" s="3"/>
      <c r="M18" s="3"/>
      <c r="N18" s="3"/>
      <c r="O18" t="str">
        <f ca="1">"図"&amp;VLOOKUP(10,リスト,3,FALSE)</f>
        <v>図11</v>
      </c>
      <c r="P18" s="3"/>
      <c r="Q18" s="3"/>
      <c r="R18" s="3"/>
      <c r="S18" s="3"/>
      <c r="T18" s="3"/>
      <c r="U18" s="3"/>
      <c r="V18" s="3"/>
      <c r="W18" t="str">
        <f ca="1">"図"&amp;VLOOKUP(8,リスト,3,FALSE)</f>
        <v>図22</v>
      </c>
      <c r="X18" s="3"/>
      <c r="Y18" s="3"/>
      <c r="Z18" s="3"/>
      <c r="AA18" s="3"/>
      <c r="AB18" s="3"/>
      <c r="AC18" s="3"/>
      <c r="AD18" s="3"/>
      <c r="AE18" t="str">
        <f ca="1">"図"&amp;VLOOKUP(6,リスト,3,FALSE)</f>
        <v>図80</v>
      </c>
      <c r="AF18" s="3"/>
      <c r="AG18" s="3"/>
      <c r="AH18" s="3"/>
      <c r="AI18" s="2"/>
      <c r="AJ18" s="2"/>
      <c r="AK18" s="2"/>
      <c r="AL18" s="2"/>
      <c r="AM18" t="str">
        <f ca="1">"図"&amp;VLOOKUP(4,リスト,3,FALSE)</f>
        <v>図33</v>
      </c>
      <c r="AN18" s="1"/>
      <c r="AO18" s="1"/>
      <c r="AP18" s="1"/>
      <c r="AQ18" s="3"/>
      <c r="AR18" s="3"/>
      <c r="AS18" s="3"/>
      <c r="AT18" s="3"/>
      <c r="AU18" t="str">
        <f ca="1">"図"&amp;VLOOKUP(2,リスト,3,FALSE)</f>
        <v>図73</v>
      </c>
      <c r="AV18" s="1"/>
      <c r="AW18" s="3"/>
    </row>
    <row r="19" spans="1:49" ht="27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2"/>
      <c r="AJ19" s="2"/>
      <c r="AK19" s="2"/>
      <c r="AL19" s="2"/>
      <c r="AM19" s="1"/>
      <c r="AN19" s="1"/>
      <c r="AO19" s="1"/>
      <c r="AP19" s="1"/>
      <c r="AQ19" s="3"/>
      <c r="AR19" s="3"/>
      <c r="AS19" s="3"/>
      <c r="AT19" s="3"/>
      <c r="AV19" s="1"/>
      <c r="AW19" s="3"/>
    </row>
    <row r="20" spans="1:49" ht="27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2"/>
      <c r="AJ20" s="2"/>
      <c r="AK20" s="2"/>
      <c r="AL20" s="2"/>
      <c r="AM20" s="1"/>
      <c r="AN20" s="1"/>
      <c r="AO20" s="1"/>
      <c r="AP20" s="1"/>
      <c r="AQ20" s="3"/>
      <c r="AR20" s="3"/>
      <c r="AS20" s="3"/>
      <c r="AT20" s="3"/>
      <c r="AV20" s="1"/>
      <c r="AW20" s="3"/>
    </row>
  </sheetData>
  <sheetProtection sheet="1" objects="1" scenarios="1" formatCells="0" selectLockedCells="1"/>
  <mergeCells count="88">
    <mergeCell ref="Z12:AA12"/>
    <mergeCell ref="AB12:AC12"/>
    <mergeCell ref="AD12:AE12"/>
    <mergeCell ref="Z5:AA8"/>
    <mergeCell ref="AB5:AC8"/>
    <mergeCell ref="AD5:AE8"/>
    <mergeCell ref="AG1:AN3"/>
    <mergeCell ref="Y1:AF3"/>
    <mergeCell ref="AV5:AV8"/>
    <mergeCell ref="AO5:AO8"/>
    <mergeCell ref="J4:K4"/>
    <mergeCell ref="L4:M4"/>
    <mergeCell ref="AP5:AQ8"/>
    <mergeCell ref="AP4:AQ4"/>
    <mergeCell ref="AJ4:AK4"/>
    <mergeCell ref="Z4:AA4"/>
    <mergeCell ref="AB4:AC4"/>
    <mergeCell ref="AL4:AM4"/>
    <mergeCell ref="AH4:AI4"/>
    <mergeCell ref="AH5:AI8"/>
    <mergeCell ref="AJ5:AK8"/>
    <mergeCell ref="AL5:AM8"/>
    <mergeCell ref="AT5:AU8"/>
    <mergeCell ref="AR4:AS4"/>
    <mergeCell ref="AR5:AS8"/>
    <mergeCell ref="AO1:AV3"/>
    <mergeCell ref="AW7:AW16"/>
    <mergeCell ref="AW1:AW6"/>
    <mergeCell ref="V13:W16"/>
    <mergeCell ref="Z13:AA16"/>
    <mergeCell ref="AD4:AE4"/>
    <mergeCell ref="AR12:AS12"/>
    <mergeCell ref="AT12:AU12"/>
    <mergeCell ref="AP13:AQ16"/>
    <mergeCell ref="AR13:AS16"/>
    <mergeCell ref="AT13:AU16"/>
    <mergeCell ref="AP12:AQ12"/>
    <mergeCell ref="AH12:AI12"/>
    <mergeCell ref="AL12:AM12"/>
    <mergeCell ref="AH13:AI16"/>
    <mergeCell ref="AJ13:AK16"/>
    <mergeCell ref="AL13:AM16"/>
    <mergeCell ref="AJ12:AK12"/>
    <mergeCell ref="AT4:AU4"/>
    <mergeCell ref="N4:O4"/>
    <mergeCell ref="J5:K8"/>
    <mergeCell ref="L5:M8"/>
    <mergeCell ref="AB13:AC16"/>
    <mergeCell ref="AD13:AE16"/>
    <mergeCell ref="R4:S4"/>
    <mergeCell ref="T4:U4"/>
    <mergeCell ref="V4:W4"/>
    <mergeCell ref="R5:S8"/>
    <mergeCell ref="T5:U8"/>
    <mergeCell ref="V5:W8"/>
    <mergeCell ref="R12:S12"/>
    <mergeCell ref="T12:U12"/>
    <mergeCell ref="V12:W12"/>
    <mergeCell ref="R13:S16"/>
    <mergeCell ref="T13:U16"/>
    <mergeCell ref="A9:H11"/>
    <mergeCell ref="B4:C4"/>
    <mergeCell ref="D4:E4"/>
    <mergeCell ref="F4:G4"/>
    <mergeCell ref="B5:C8"/>
    <mergeCell ref="D5:E8"/>
    <mergeCell ref="F5:G8"/>
    <mergeCell ref="AO9:AV11"/>
    <mergeCell ref="AG9:AN11"/>
    <mergeCell ref="Y9:AF11"/>
    <mergeCell ref="Q9:X11"/>
    <mergeCell ref="I9:P11"/>
    <mergeCell ref="Q1:X3"/>
    <mergeCell ref="I1:P3"/>
    <mergeCell ref="B13:C16"/>
    <mergeCell ref="D13:E16"/>
    <mergeCell ref="F13:G16"/>
    <mergeCell ref="B12:C12"/>
    <mergeCell ref="D12:E12"/>
    <mergeCell ref="F12:G12"/>
    <mergeCell ref="N5:O8"/>
    <mergeCell ref="J12:K12"/>
    <mergeCell ref="L12:M12"/>
    <mergeCell ref="N12:O12"/>
    <mergeCell ref="J13:K16"/>
    <mergeCell ref="L13:M16"/>
    <mergeCell ref="N13:O16"/>
    <mergeCell ref="A1:H3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landscape" horizontalDpi="4294967293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HPT.Document.1" shapeId="7392" r:id="rId4">
          <objectPr defaultSize="0" autoPict="0" r:id="rId5">
            <anchor moveWithCells="1" sizeWithCells="1">
              <from>
                <xdr:col>68</xdr:col>
                <xdr:colOff>600075</xdr:colOff>
                <xdr:row>21</xdr:row>
                <xdr:rowOff>0</xdr:rowOff>
              </from>
              <to>
                <xdr:col>70</xdr:col>
                <xdr:colOff>200025</xdr:colOff>
                <xdr:row>21</xdr:row>
                <xdr:rowOff>0</xdr:rowOff>
              </to>
            </anchor>
          </objectPr>
        </oleObject>
      </mc:Choice>
      <mc:Fallback>
        <oleObject progId="HPT.Document.1" shapeId="7392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J156"/>
  <sheetViews>
    <sheetView showGridLines="0" topLeftCell="A82" zoomScale="80" zoomScaleNormal="80" workbookViewId="0">
      <selection activeCell="F49" sqref="F49"/>
    </sheetView>
  </sheetViews>
  <sheetFormatPr defaultRowHeight="18.75" x14ac:dyDescent="0.15"/>
  <cols>
    <col min="1" max="1" width="9.125" style="5" bestFit="1" customWidth="1"/>
    <col min="2" max="3" width="9.125" style="5" customWidth="1"/>
    <col min="4" max="4" width="13.75" style="5" customWidth="1"/>
    <col min="5" max="5" width="4.625" style="5" customWidth="1"/>
    <col min="6" max="6" width="32" style="6" bestFit="1" customWidth="1"/>
    <col min="7" max="7" width="3.375" bestFit="1" customWidth="1"/>
    <col min="8" max="9" width="15.25" bestFit="1" customWidth="1"/>
    <col min="10" max="10" width="15.125" bestFit="1" customWidth="1"/>
  </cols>
  <sheetData>
    <row r="1" spans="1:10" ht="108" customHeight="1" x14ac:dyDescent="0.15">
      <c r="A1" s="5">
        <v>1</v>
      </c>
      <c r="B1" s="5">
        <f ca="1">IF(F1="",0,RAND())</f>
        <v>0.40256777982740599</v>
      </c>
      <c r="C1" s="5">
        <f ca="1">RANK(B1,B$1:B$156,0)</f>
        <v>36</v>
      </c>
      <c r="E1" s="5">
        <f>A1</f>
        <v>1</v>
      </c>
      <c r="F1" s="9" t="s">
        <v>1</v>
      </c>
      <c r="G1">
        <f t="shared" ref="G1:G32" si="0">LEN(F1)</f>
        <v>4</v>
      </c>
      <c r="H1" t="str">
        <f>IF(IFERROR(FIND("ゃ",$F1,1),"")="","",SUBSTITUTE($F1,"ゃ","ゃ"))&amp;IF(IFERROR(FIND("ゅ",$F1,1),"")="","",SUBSTITUTE($F1,"ゅ","ゃ"))&amp;IF(IFERROR(FIND("ょ",$F1,1),"")="","",SUBSTITUTE($F1,"ょ","ゃ"))</f>
        <v>いちゃう</v>
      </c>
      <c r="I1" t="str">
        <f>IF(IFERROR(FIND("ゃ",$F1,1),"")="","",SUBSTITUTE($F1,"ゃ","ゅ"))&amp;IF(IFERROR(FIND("ゅ",$F1,1),"")="","",SUBSTITUTE($F1,"ゅ","ゅ"))&amp;IF(IFERROR(FIND("ょ",$F1,1),"")="","",SUBSTITUTE($F1,"ょ","ゅ"))</f>
        <v>いちゅう</v>
      </c>
      <c r="J1" t="str">
        <f>IF(IFERROR(FIND("ゃ",$F1,1),"")="","",SUBSTITUTE($F1,"ゃ","ょ"))&amp;IF(IFERROR(FIND("ゅ",$F1,1),"")="","",SUBSTITUTE($F1,"ゅ","ょ"))&amp;IF(IFERROR(FIND("ょ",$F1,1),"")="","",SUBSTITUTE($F1,"ょ","ょ"))</f>
        <v>いちょう</v>
      </c>
    </row>
    <row r="2" spans="1:10" ht="108" customHeight="1" x14ac:dyDescent="0.15">
      <c r="A2" s="5">
        <v>2</v>
      </c>
      <c r="B2" s="5">
        <f t="shared" ref="B2:B65" ca="1" si="1">IF(F2="",0,RAND())</f>
        <v>0.78500013292703763</v>
      </c>
      <c r="C2" s="5">
        <f t="shared" ref="C2:C65" ca="1" si="2">RANK(B2,B$1:B$156,0)</f>
        <v>14</v>
      </c>
      <c r="E2" s="5">
        <f t="shared" ref="E2:E65" si="3">A2</f>
        <v>2</v>
      </c>
      <c r="F2" s="10" t="s">
        <v>2</v>
      </c>
      <c r="G2">
        <f t="shared" si="0"/>
        <v>6</v>
      </c>
      <c r="H2" t="str">
        <f t="shared" ref="H2:H65" si="4">IF(IFERROR(FIND("ゃ",$F2,1),"")="","",SUBSTITUTE($F2,"ゃ","ゃ"))&amp;IF(IFERROR(FIND("ゅ",$F2,1),"")="","",SUBSTITUTE($F2,"ゅ","ゃ"))&amp;IF(IFERROR(FIND("ょ",$F2,1),"")="","",SUBSTITUTE($F2,"ょ","ゃ"))</f>
        <v>いちりんしゃ</v>
      </c>
      <c r="I2" t="str">
        <f t="shared" ref="I2:I65" si="5">IF(IFERROR(FIND("ゃ",$F2,1),"")="","",SUBSTITUTE($F2,"ゃ","ゅ"))&amp;IF(IFERROR(FIND("ゅ",$F2,1),"")="","",SUBSTITUTE($F2,"ゅ","ゅ"))&amp;IF(IFERROR(FIND("ょ",$F2,1),"")="","",SUBSTITUTE($F2,"ょ","ゅ"))</f>
        <v>いちりんしゅ</v>
      </c>
      <c r="J2" t="str">
        <f t="shared" ref="J2:J65" si="6">IF(IFERROR(FIND("ゃ",$F2,1),"")="","",SUBSTITUTE($F2,"ゃ","ょ"))&amp;IF(IFERROR(FIND("ゅ",$F2,1),"")="","",SUBSTITUTE($F2,"ゅ","ょ"))&amp;IF(IFERROR(FIND("ょ",$F2,1),"")="","",SUBSTITUTE($F2,"ょ","ょ"))</f>
        <v>いちりんしょ</v>
      </c>
    </row>
    <row r="3" spans="1:10" ht="108" customHeight="1" x14ac:dyDescent="0.15">
      <c r="A3" s="5">
        <v>3</v>
      </c>
      <c r="B3" s="5">
        <f t="shared" ca="1" si="1"/>
        <v>0.69659838332895785</v>
      </c>
      <c r="C3" s="5">
        <f t="shared" ca="1" si="2"/>
        <v>19</v>
      </c>
      <c r="E3" s="5">
        <f t="shared" si="3"/>
        <v>3</v>
      </c>
      <c r="F3" s="10" t="s">
        <v>3</v>
      </c>
      <c r="G3">
        <f t="shared" si="0"/>
        <v>8</v>
      </c>
      <c r="H3" t="str">
        <f t="shared" si="4"/>
        <v>いってらっしゃい</v>
      </c>
      <c r="I3" t="str">
        <f t="shared" si="5"/>
        <v>いってらっしゅい</v>
      </c>
      <c r="J3" t="str">
        <f t="shared" si="6"/>
        <v>いってらっしょい</v>
      </c>
    </row>
    <row r="4" spans="1:10" ht="108" customHeight="1" x14ac:dyDescent="0.15">
      <c r="A4" s="5">
        <v>4</v>
      </c>
      <c r="B4" s="5">
        <f t="shared" ca="1" si="1"/>
        <v>5.4841673471354269E-2</v>
      </c>
      <c r="C4" s="5">
        <f t="shared" ca="1" si="2"/>
        <v>54</v>
      </c>
      <c r="E4" s="5">
        <f t="shared" si="3"/>
        <v>4</v>
      </c>
      <c r="F4" s="10" t="s">
        <v>4</v>
      </c>
      <c r="G4">
        <f t="shared" si="0"/>
        <v>6</v>
      </c>
      <c r="H4" t="str">
        <f t="shared" si="4"/>
        <v>おいしゃさん</v>
      </c>
      <c r="I4" t="str">
        <f t="shared" si="5"/>
        <v>おいしゅさん</v>
      </c>
      <c r="J4" t="str">
        <f t="shared" si="6"/>
        <v>おいしょさん</v>
      </c>
    </row>
    <row r="5" spans="1:10" ht="108" customHeight="1" x14ac:dyDescent="0.15">
      <c r="A5" s="5">
        <v>5</v>
      </c>
      <c r="B5" s="5">
        <f t="shared" ca="1" si="1"/>
        <v>0</v>
      </c>
      <c r="C5" s="5">
        <f t="shared" ca="1" si="2"/>
        <v>59</v>
      </c>
      <c r="E5" s="5">
        <f t="shared" si="3"/>
        <v>5</v>
      </c>
      <c r="F5" s="10"/>
      <c r="G5">
        <f t="shared" si="0"/>
        <v>0</v>
      </c>
      <c r="H5" t="str">
        <f t="shared" si="4"/>
        <v/>
      </c>
      <c r="I5" t="str">
        <f t="shared" si="5"/>
        <v/>
      </c>
      <c r="J5" t="str">
        <f t="shared" si="6"/>
        <v/>
      </c>
    </row>
    <row r="6" spans="1:10" ht="108" customHeight="1" x14ac:dyDescent="0.15">
      <c r="A6" s="5">
        <v>6</v>
      </c>
      <c r="B6" s="5">
        <f t="shared" ca="1" si="1"/>
        <v>0</v>
      </c>
      <c r="C6" s="5">
        <f t="shared" ca="1" si="2"/>
        <v>59</v>
      </c>
      <c r="E6" s="5">
        <f t="shared" si="3"/>
        <v>6</v>
      </c>
      <c r="F6" s="10"/>
      <c r="G6">
        <f t="shared" si="0"/>
        <v>0</v>
      </c>
      <c r="H6" t="str">
        <f t="shared" si="4"/>
        <v/>
      </c>
      <c r="I6" t="str">
        <f t="shared" si="5"/>
        <v/>
      </c>
      <c r="J6" t="str">
        <f t="shared" si="6"/>
        <v/>
      </c>
    </row>
    <row r="7" spans="1:10" ht="108" customHeight="1" x14ac:dyDescent="0.15">
      <c r="A7" s="5">
        <v>7</v>
      </c>
      <c r="B7" s="5">
        <f t="shared" ca="1" si="1"/>
        <v>0.99703778840182411</v>
      </c>
      <c r="C7" s="5">
        <f t="shared" ca="1" si="2"/>
        <v>1</v>
      </c>
      <c r="E7" s="5">
        <f t="shared" si="3"/>
        <v>7</v>
      </c>
      <c r="F7" s="10" t="s">
        <v>5</v>
      </c>
      <c r="G7">
        <f t="shared" si="0"/>
        <v>7</v>
      </c>
      <c r="H7" t="str">
        <f t="shared" si="4"/>
        <v>おたまじゃくし</v>
      </c>
      <c r="I7" t="str">
        <f t="shared" si="5"/>
        <v>おたまじゅくし</v>
      </c>
      <c r="J7" t="str">
        <f t="shared" si="6"/>
        <v>おたまじょくし</v>
      </c>
    </row>
    <row r="8" spans="1:10" ht="108" customHeight="1" x14ac:dyDescent="0.15">
      <c r="A8" s="5">
        <v>8</v>
      </c>
      <c r="B8" s="5">
        <f t="shared" ca="1" si="1"/>
        <v>0</v>
      </c>
      <c r="C8" s="5">
        <f t="shared" ca="1" si="2"/>
        <v>59</v>
      </c>
      <c r="E8" s="5">
        <f t="shared" si="3"/>
        <v>8</v>
      </c>
      <c r="F8" s="10"/>
      <c r="G8">
        <f t="shared" si="0"/>
        <v>0</v>
      </c>
      <c r="H8" t="str">
        <f t="shared" si="4"/>
        <v/>
      </c>
      <c r="I8" t="str">
        <f t="shared" si="5"/>
        <v/>
      </c>
      <c r="J8" t="str">
        <f t="shared" si="6"/>
        <v/>
      </c>
    </row>
    <row r="9" spans="1:10" ht="108" customHeight="1" x14ac:dyDescent="0.15">
      <c r="A9" s="5">
        <v>9</v>
      </c>
      <c r="B9" s="5">
        <f t="shared" ca="1" si="1"/>
        <v>0</v>
      </c>
      <c r="C9" s="5">
        <f t="shared" ca="1" si="2"/>
        <v>59</v>
      </c>
      <c r="E9" s="5">
        <f t="shared" si="3"/>
        <v>9</v>
      </c>
      <c r="F9" s="10"/>
      <c r="G9">
        <f t="shared" si="0"/>
        <v>0</v>
      </c>
      <c r="H9" t="str">
        <f t="shared" si="4"/>
        <v/>
      </c>
      <c r="I9" t="str">
        <f t="shared" si="5"/>
        <v/>
      </c>
      <c r="J9" t="str">
        <f t="shared" si="6"/>
        <v/>
      </c>
    </row>
    <row r="10" spans="1:10" ht="108" customHeight="1" x14ac:dyDescent="0.15">
      <c r="A10" s="5">
        <v>10</v>
      </c>
      <c r="B10" s="5">
        <f t="shared" ca="1" si="1"/>
        <v>0.73131370565805565</v>
      </c>
      <c r="C10" s="5">
        <f t="shared" ca="1" si="2"/>
        <v>17</v>
      </c>
      <c r="E10" s="5">
        <f t="shared" si="3"/>
        <v>10</v>
      </c>
      <c r="F10" s="10" t="s">
        <v>6</v>
      </c>
      <c r="G10">
        <f t="shared" si="0"/>
        <v>5</v>
      </c>
      <c r="H10" t="str">
        <f t="shared" si="4"/>
        <v>かいじゃう</v>
      </c>
      <c r="I10" t="str">
        <f t="shared" si="5"/>
        <v>かいじゅう</v>
      </c>
      <c r="J10" t="str">
        <f t="shared" si="6"/>
        <v>かいじょう</v>
      </c>
    </row>
    <row r="11" spans="1:10" ht="108" customHeight="1" x14ac:dyDescent="0.15">
      <c r="A11" s="5">
        <v>11</v>
      </c>
      <c r="B11" s="5">
        <f t="shared" ca="1" si="1"/>
        <v>0.84690438989899863</v>
      </c>
      <c r="C11" s="5">
        <f t="shared" ca="1" si="2"/>
        <v>10</v>
      </c>
      <c r="E11" s="5">
        <f t="shared" si="3"/>
        <v>11</v>
      </c>
      <c r="F11" s="10" t="s">
        <v>7</v>
      </c>
      <c r="G11">
        <f t="shared" si="0"/>
        <v>5</v>
      </c>
      <c r="H11" t="str">
        <f t="shared" si="4"/>
        <v>がっしゃう</v>
      </c>
      <c r="I11" t="str">
        <f t="shared" si="5"/>
        <v>がっしゅう</v>
      </c>
      <c r="J11" t="str">
        <f t="shared" si="6"/>
        <v>がっしょう</v>
      </c>
    </row>
    <row r="12" spans="1:10" ht="108" customHeight="1" x14ac:dyDescent="0.15">
      <c r="A12" s="5">
        <v>12</v>
      </c>
      <c r="B12" s="5">
        <f t="shared" ca="1" si="1"/>
        <v>0</v>
      </c>
      <c r="C12" s="5">
        <f t="shared" ca="1" si="2"/>
        <v>59</v>
      </c>
      <c r="E12" s="5">
        <f t="shared" si="3"/>
        <v>12</v>
      </c>
      <c r="F12" s="10"/>
      <c r="G12">
        <f t="shared" si="0"/>
        <v>0</v>
      </c>
      <c r="H12" t="str">
        <f t="shared" si="4"/>
        <v/>
      </c>
      <c r="I12" t="str">
        <f t="shared" si="5"/>
        <v/>
      </c>
      <c r="J12" t="str">
        <f t="shared" si="6"/>
        <v/>
      </c>
    </row>
    <row r="13" spans="1:10" ht="108" customHeight="1" x14ac:dyDescent="0.15">
      <c r="A13" s="5">
        <v>13</v>
      </c>
      <c r="B13" s="5">
        <f t="shared" ca="1" si="1"/>
        <v>0</v>
      </c>
      <c r="C13" s="5">
        <f t="shared" ca="1" si="2"/>
        <v>59</v>
      </c>
      <c r="E13" s="5">
        <f t="shared" si="3"/>
        <v>13</v>
      </c>
      <c r="F13" s="10"/>
      <c r="G13">
        <f t="shared" si="0"/>
        <v>0</v>
      </c>
      <c r="H13" t="str">
        <f t="shared" si="4"/>
        <v/>
      </c>
      <c r="I13" t="str">
        <f t="shared" si="5"/>
        <v/>
      </c>
      <c r="J13" t="str">
        <f t="shared" si="6"/>
        <v/>
      </c>
    </row>
    <row r="14" spans="1:10" ht="108" customHeight="1" x14ac:dyDescent="0.15">
      <c r="A14" s="5">
        <v>14</v>
      </c>
      <c r="B14" s="5">
        <f t="shared" ca="1" si="1"/>
        <v>0.58409413713104819</v>
      </c>
      <c r="C14" s="5">
        <f t="shared" ca="1" si="2"/>
        <v>26</v>
      </c>
      <c r="E14" s="5">
        <f t="shared" si="3"/>
        <v>14</v>
      </c>
      <c r="F14" s="10" t="s">
        <v>8</v>
      </c>
      <c r="G14">
        <f t="shared" si="0"/>
        <v>3</v>
      </c>
      <c r="H14" t="str">
        <f t="shared" si="4"/>
        <v>きしゃ</v>
      </c>
      <c r="I14" t="str">
        <f t="shared" si="5"/>
        <v>きしゅ</v>
      </c>
      <c r="J14" t="str">
        <f t="shared" si="6"/>
        <v>きしょ</v>
      </c>
    </row>
    <row r="15" spans="1:10" ht="108" customHeight="1" x14ac:dyDescent="0.15">
      <c r="A15" s="5">
        <v>15</v>
      </c>
      <c r="B15" s="5">
        <f t="shared" ca="1" si="1"/>
        <v>0.39760907728998562</v>
      </c>
      <c r="C15" s="5">
        <f t="shared" ca="1" si="2"/>
        <v>37</v>
      </c>
      <c r="E15" s="5">
        <f t="shared" si="3"/>
        <v>15</v>
      </c>
      <c r="F15" s="10" t="s">
        <v>9</v>
      </c>
      <c r="G15">
        <f t="shared" si="0"/>
        <v>4</v>
      </c>
      <c r="H15" t="str">
        <f t="shared" si="4"/>
        <v>きゃべつ</v>
      </c>
      <c r="I15" t="str">
        <f t="shared" si="5"/>
        <v>きゅべつ</v>
      </c>
      <c r="J15" t="str">
        <f t="shared" si="6"/>
        <v>きょべつ</v>
      </c>
    </row>
    <row r="16" spans="1:10" ht="108" customHeight="1" x14ac:dyDescent="0.15">
      <c r="A16" s="5">
        <v>16</v>
      </c>
      <c r="B16" s="5">
        <f t="shared" ca="1" si="1"/>
        <v>0</v>
      </c>
      <c r="C16" s="5">
        <f t="shared" ca="1" si="2"/>
        <v>59</v>
      </c>
      <c r="E16" s="5">
        <f t="shared" si="3"/>
        <v>16</v>
      </c>
      <c r="F16" s="10"/>
      <c r="G16">
        <f t="shared" si="0"/>
        <v>0</v>
      </c>
      <c r="H16" t="str">
        <f t="shared" si="4"/>
        <v/>
      </c>
      <c r="I16" t="str">
        <f t="shared" si="5"/>
        <v/>
      </c>
      <c r="J16" t="str">
        <f t="shared" si="6"/>
        <v/>
      </c>
    </row>
    <row r="17" spans="1:10" ht="108" customHeight="1" x14ac:dyDescent="0.15">
      <c r="A17" s="5">
        <v>17</v>
      </c>
      <c r="B17" s="5">
        <f t="shared" ca="1" si="1"/>
        <v>0</v>
      </c>
      <c r="C17" s="5">
        <f t="shared" ca="1" si="2"/>
        <v>59</v>
      </c>
      <c r="E17" s="5">
        <f t="shared" si="3"/>
        <v>17</v>
      </c>
      <c r="F17" s="10"/>
      <c r="G17">
        <f t="shared" si="0"/>
        <v>0</v>
      </c>
      <c r="H17" t="str">
        <f t="shared" si="4"/>
        <v/>
      </c>
      <c r="I17" t="str">
        <f t="shared" si="5"/>
        <v/>
      </c>
      <c r="J17" t="str">
        <f t="shared" si="6"/>
        <v/>
      </c>
    </row>
    <row r="18" spans="1:10" ht="108" customHeight="1" x14ac:dyDescent="0.15">
      <c r="A18" s="5">
        <v>18</v>
      </c>
      <c r="B18" s="5">
        <f t="shared" ca="1" si="1"/>
        <v>0.67224465829549851</v>
      </c>
      <c r="C18" s="5">
        <f t="shared" ca="1" si="2"/>
        <v>20</v>
      </c>
      <c r="E18" s="5">
        <f t="shared" si="3"/>
        <v>18</v>
      </c>
      <c r="F18" s="10" t="s">
        <v>10</v>
      </c>
      <c r="G18">
        <f t="shared" si="0"/>
        <v>6</v>
      </c>
      <c r="H18" t="str">
        <f t="shared" si="4"/>
        <v>ぎゃうにゃう</v>
      </c>
      <c r="I18" t="str">
        <f t="shared" si="5"/>
        <v>ぎゅうにゅう</v>
      </c>
      <c r="J18" t="str">
        <f t="shared" si="6"/>
        <v>ぎょうにょう</v>
      </c>
    </row>
    <row r="19" spans="1:10" ht="108" customHeight="1" x14ac:dyDescent="0.15">
      <c r="A19" s="5">
        <v>19</v>
      </c>
      <c r="B19" s="5">
        <f t="shared" ca="1" si="1"/>
        <v>0.2142171086024508</v>
      </c>
      <c r="C19" s="5">
        <f t="shared" ca="1" si="2"/>
        <v>46</v>
      </c>
      <c r="E19" s="5">
        <f t="shared" si="3"/>
        <v>19</v>
      </c>
      <c r="F19" s="10" t="s">
        <v>11</v>
      </c>
      <c r="G19">
        <f t="shared" si="0"/>
        <v>4</v>
      </c>
      <c r="H19" t="str">
        <f t="shared" si="4"/>
        <v>きゃうり</v>
      </c>
      <c r="I19" t="str">
        <f t="shared" si="5"/>
        <v>きゅうり</v>
      </c>
      <c r="J19" t="str">
        <f t="shared" si="6"/>
        <v>きょうり</v>
      </c>
    </row>
    <row r="20" spans="1:10" ht="108" customHeight="1" x14ac:dyDescent="0.15">
      <c r="A20" s="5">
        <v>20</v>
      </c>
      <c r="B20" s="5">
        <f t="shared" ca="1" si="1"/>
        <v>0</v>
      </c>
      <c r="C20" s="5">
        <f t="shared" ca="1" si="2"/>
        <v>59</v>
      </c>
      <c r="E20" s="5">
        <f t="shared" si="3"/>
        <v>20</v>
      </c>
      <c r="F20" s="10"/>
      <c r="G20">
        <f t="shared" si="0"/>
        <v>0</v>
      </c>
      <c r="H20" t="str">
        <f t="shared" si="4"/>
        <v/>
      </c>
      <c r="I20" t="str">
        <f t="shared" si="5"/>
        <v/>
      </c>
      <c r="J20" t="str">
        <f t="shared" si="6"/>
        <v/>
      </c>
    </row>
    <row r="21" spans="1:10" ht="108" customHeight="1" x14ac:dyDescent="0.15">
      <c r="A21" s="5">
        <v>21</v>
      </c>
      <c r="B21" s="5">
        <f t="shared" ca="1" si="1"/>
        <v>0</v>
      </c>
      <c r="C21" s="5">
        <f t="shared" ca="1" si="2"/>
        <v>59</v>
      </c>
      <c r="E21" s="5">
        <f t="shared" si="3"/>
        <v>21</v>
      </c>
      <c r="F21" s="10"/>
      <c r="G21">
        <f t="shared" si="0"/>
        <v>0</v>
      </c>
      <c r="H21" t="str">
        <f t="shared" si="4"/>
        <v/>
      </c>
      <c r="I21" t="str">
        <f t="shared" si="5"/>
        <v/>
      </c>
      <c r="J21" t="str">
        <f t="shared" si="6"/>
        <v/>
      </c>
    </row>
    <row r="22" spans="1:10" ht="108" customHeight="1" x14ac:dyDescent="0.15">
      <c r="A22" s="5">
        <v>22</v>
      </c>
      <c r="B22" s="5">
        <f t="shared" ca="1" si="1"/>
        <v>0.85745231441117242</v>
      </c>
      <c r="C22" s="5">
        <f t="shared" ca="1" si="2"/>
        <v>8</v>
      </c>
      <c r="E22" s="5">
        <f t="shared" si="3"/>
        <v>22</v>
      </c>
      <c r="F22" s="10" t="s">
        <v>12</v>
      </c>
      <c r="G22">
        <f t="shared" si="0"/>
        <v>4</v>
      </c>
      <c r="H22" t="str">
        <f t="shared" si="4"/>
        <v>くじゃく</v>
      </c>
      <c r="I22" t="str">
        <f t="shared" si="5"/>
        <v>くじゅく</v>
      </c>
      <c r="J22" t="str">
        <f t="shared" si="6"/>
        <v>くじょく</v>
      </c>
    </row>
    <row r="23" spans="1:10" ht="108" customHeight="1" x14ac:dyDescent="0.15">
      <c r="A23" s="5">
        <v>23</v>
      </c>
      <c r="B23" s="5">
        <f t="shared" ca="1" si="1"/>
        <v>0.36628970085886559</v>
      </c>
      <c r="C23" s="5">
        <f t="shared" ca="1" si="2"/>
        <v>40</v>
      </c>
      <c r="E23" s="5">
        <f t="shared" si="3"/>
        <v>23</v>
      </c>
      <c r="F23" s="10" t="s">
        <v>13</v>
      </c>
      <c r="G23">
        <f t="shared" si="0"/>
        <v>4</v>
      </c>
      <c r="H23" t="str">
        <f t="shared" si="4"/>
        <v>くしゃみ</v>
      </c>
      <c r="I23" t="str">
        <f t="shared" si="5"/>
        <v>くしゅみ</v>
      </c>
      <c r="J23" t="str">
        <f t="shared" si="6"/>
        <v>くしょみ</v>
      </c>
    </row>
    <row r="24" spans="1:10" ht="108" customHeight="1" x14ac:dyDescent="0.15">
      <c r="A24" s="5">
        <v>24</v>
      </c>
      <c r="B24" s="5">
        <f t="shared" ca="1" si="1"/>
        <v>0</v>
      </c>
      <c r="C24" s="5">
        <f t="shared" ca="1" si="2"/>
        <v>59</v>
      </c>
      <c r="E24" s="5">
        <f t="shared" si="3"/>
        <v>24</v>
      </c>
      <c r="F24" s="10"/>
      <c r="G24">
        <f t="shared" si="0"/>
        <v>0</v>
      </c>
      <c r="H24" t="str">
        <f t="shared" si="4"/>
        <v/>
      </c>
      <c r="I24" t="str">
        <f t="shared" si="5"/>
        <v/>
      </c>
      <c r="J24" t="str">
        <f t="shared" si="6"/>
        <v/>
      </c>
    </row>
    <row r="25" spans="1:10" ht="108" customHeight="1" x14ac:dyDescent="0.15">
      <c r="A25" s="5">
        <v>25</v>
      </c>
      <c r="B25" s="5">
        <f t="shared" ca="1" si="1"/>
        <v>0</v>
      </c>
      <c r="C25" s="5">
        <f t="shared" ca="1" si="2"/>
        <v>59</v>
      </c>
      <c r="E25" s="5">
        <f t="shared" si="3"/>
        <v>25</v>
      </c>
      <c r="F25" s="10"/>
      <c r="G25">
        <f t="shared" si="0"/>
        <v>0</v>
      </c>
      <c r="H25" t="str">
        <f t="shared" si="4"/>
        <v/>
      </c>
      <c r="I25" t="str">
        <f t="shared" si="5"/>
        <v/>
      </c>
      <c r="J25" t="str">
        <f t="shared" si="6"/>
        <v/>
      </c>
    </row>
    <row r="26" spans="1:10" ht="108" customHeight="1" x14ac:dyDescent="0.15">
      <c r="A26" s="5">
        <v>26</v>
      </c>
      <c r="B26" s="5">
        <f t="shared" ca="1" si="1"/>
        <v>0.56825021169564205</v>
      </c>
      <c r="C26" s="5">
        <f t="shared" ca="1" si="2"/>
        <v>29</v>
      </c>
      <c r="E26" s="5">
        <f t="shared" si="3"/>
        <v>26</v>
      </c>
      <c r="F26" s="10" t="s">
        <v>14</v>
      </c>
      <c r="G26">
        <f t="shared" si="0"/>
        <v>6</v>
      </c>
      <c r="H26" t="str">
        <f t="shared" si="4"/>
        <v>さんりんしゃ</v>
      </c>
      <c r="I26" t="str">
        <f t="shared" si="5"/>
        <v>さんりんしゅ</v>
      </c>
      <c r="J26" t="str">
        <f t="shared" si="6"/>
        <v>さんりんしょ</v>
      </c>
    </row>
    <row r="27" spans="1:10" ht="108" customHeight="1" x14ac:dyDescent="0.15">
      <c r="A27" s="5">
        <v>27</v>
      </c>
      <c r="B27" s="5">
        <f t="shared" ca="1" si="1"/>
        <v>2.1224179199480608E-2</v>
      </c>
      <c r="C27" s="5">
        <f t="shared" ca="1" si="2"/>
        <v>57</v>
      </c>
      <c r="E27" s="5">
        <f t="shared" si="3"/>
        <v>27</v>
      </c>
      <c r="F27" s="10" t="s">
        <v>15</v>
      </c>
      <c r="G27">
        <f t="shared" si="0"/>
        <v>4</v>
      </c>
      <c r="H27" t="str">
        <f t="shared" si="4"/>
        <v>じしゃく</v>
      </c>
      <c r="I27" t="str">
        <f t="shared" si="5"/>
        <v>じしゅく</v>
      </c>
      <c r="J27" t="str">
        <f t="shared" si="6"/>
        <v>じしょく</v>
      </c>
    </row>
    <row r="28" spans="1:10" ht="108" customHeight="1" x14ac:dyDescent="0.15">
      <c r="A28" s="5">
        <v>28</v>
      </c>
      <c r="B28" s="5">
        <f t="shared" ca="1" si="1"/>
        <v>0.75255801838006442</v>
      </c>
      <c r="C28" s="5">
        <f t="shared" ca="1" si="2"/>
        <v>15</v>
      </c>
      <c r="E28" s="5">
        <f t="shared" si="3"/>
        <v>28</v>
      </c>
      <c r="F28" s="10" t="s">
        <v>16</v>
      </c>
      <c r="G28">
        <f t="shared" si="0"/>
        <v>5</v>
      </c>
      <c r="H28" t="str">
        <f t="shared" si="4"/>
        <v>じてんしゃ</v>
      </c>
      <c r="I28" t="str">
        <f t="shared" si="5"/>
        <v>じてんしゅ</v>
      </c>
      <c r="J28" t="str">
        <f t="shared" si="6"/>
        <v>じてんしょ</v>
      </c>
    </row>
    <row r="29" spans="1:10" ht="108" customHeight="1" x14ac:dyDescent="0.15">
      <c r="A29" s="5">
        <v>29</v>
      </c>
      <c r="B29" s="5">
        <f t="shared" ca="1" si="1"/>
        <v>0.8617280014925004</v>
      </c>
      <c r="C29" s="5">
        <f t="shared" ca="1" si="2"/>
        <v>7</v>
      </c>
      <c r="E29" s="5">
        <f t="shared" si="3"/>
        <v>29</v>
      </c>
      <c r="F29" s="10" t="s">
        <v>17</v>
      </c>
      <c r="G29">
        <f t="shared" si="0"/>
        <v>5</v>
      </c>
      <c r="H29" t="str">
        <f t="shared" si="4"/>
        <v>じどうしゃ</v>
      </c>
      <c r="I29" t="str">
        <f t="shared" si="5"/>
        <v>じどうしゅ</v>
      </c>
      <c r="J29" t="str">
        <f t="shared" si="6"/>
        <v>じどうしょ</v>
      </c>
    </row>
    <row r="30" spans="1:10" ht="108" customHeight="1" x14ac:dyDescent="0.15">
      <c r="A30" s="5">
        <v>30</v>
      </c>
      <c r="B30" s="5">
        <f t="shared" ca="1" si="1"/>
        <v>0.60489460491750957</v>
      </c>
      <c r="C30" s="5">
        <f t="shared" ca="1" si="2"/>
        <v>25</v>
      </c>
      <c r="E30" s="5">
        <f t="shared" si="3"/>
        <v>30</v>
      </c>
      <c r="F30" s="10" t="s">
        <v>18</v>
      </c>
      <c r="G30">
        <f t="shared" si="0"/>
        <v>5</v>
      </c>
      <c r="H30" t="str">
        <f t="shared" si="4"/>
        <v>じゃがいも</v>
      </c>
      <c r="I30" t="str">
        <f t="shared" si="5"/>
        <v>じゅがいも</v>
      </c>
      <c r="J30" t="str">
        <f t="shared" si="6"/>
        <v>じょがいも</v>
      </c>
    </row>
    <row r="31" spans="1:10" ht="108" customHeight="1" x14ac:dyDescent="0.15">
      <c r="A31" s="5">
        <v>31</v>
      </c>
      <c r="B31" s="5">
        <f t="shared" ca="1" si="1"/>
        <v>0.61845443297470437</v>
      </c>
      <c r="C31" s="5">
        <f t="shared" ca="1" si="2"/>
        <v>24</v>
      </c>
      <c r="E31" s="5">
        <f t="shared" si="3"/>
        <v>31</v>
      </c>
      <c r="F31" s="10" t="s">
        <v>19</v>
      </c>
      <c r="G31">
        <f t="shared" si="0"/>
        <v>4</v>
      </c>
      <c r="H31" t="str">
        <f t="shared" si="4"/>
        <v>じゃぐち</v>
      </c>
      <c r="I31" t="str">
        <f t="shared" si="5"/>
        <v>じゅぐち</v>
      </c>
      <c r="J31" t="str">
        <f t="shared" si="6"/>
        <v>じょぐち</v>
      </c>
    </row>
    <row r="32" spans="1:10" ht="108" customHeight="1" x14ac:dyDescent="0.15">
      <c r="A32" s="5">
        <v>32</v>
      </c>
      <c r="B32" s="5">
        <f t="shared" ca="1" si="1"/>
        <v>0.85469125187056827</v>
      </c>
      <c r="C32" s="5">
        <f t="shared" ca="1" si="2"/>
        <v>9</v>
      </c>
      <c r="E32" s="5">
        <f t="shared" si="3"/>
        <v>32</v>
      </c>
      <c r="F32" s="10" t="s">
        <v>20</v>
      </c>
      <c r="G32">
        <f t="shared" si="0"/>
        <v>4</v>
      </c>
      <c r="H32" t="str">
        <f t="shared" si="4"/>
        <v>しゃしん</v>
      </c>
      <c r="I32" t="str">
        <f t="shared" si="5"/>
        <v>しゅしん</v>
      </c>
      <c r="J32" t="str">
        <f t="shared" si="6"/>
        <v>しょしん</v>
      </c>
    </row>
    <row r="33" spans="1:10" ht="108" customHeight="1" x14ac:dyDescent="0.15">
      <c r="A33" s="5">
        <v>33</v>
      </c>
      <c r="B33" s="5">
        <f t="shared" ca="1" si="1"/>
        <v>0.90427266645531557</v>
      </c>
      <c r="C33" s="5">
        <f t="shared" ca="1" si="2"/>
        <v>4</v>
      </c>
      <c r="E33" s="5">
        <f t="shared" si="3"/>
        <v>33</v>
      </c>
      <c r="F33" s="10" t="s">
        <v>21</v>
      </c>
      <c r="G33">
        <f t="shared" ref="G33:G64" si="7">LEN(F33)</f>
        <v>4</v>
      </c>
      <c r="H33" t="str">
        <f t="shared" si="4"/>
        <v>しゃもじ</v>
      </c>
      <c r="I33" t="str">
        <f t="shared" si="5"/>
        <v>しゅもじ</v>
      </c>
      <c r="J33" t="str">
        <f t="shared" si="6"/>
        <v>しょもじ</v>
      </c>
    </row>
    <row r="34" spans="1:10" ht="108" customHeight="1" x14ac:dyDescent="0.15">
      <c r="A34" s="5">
        <v>34</v>
      </c>
      <c r="B34" s="5">
        <f t="shared" ca="1" si="1"/>
        <v>0.17871041892548689</v>
      </c>
      <c r="C34" s="5">
        <f t="shared" ca="1" si="2"/>
        <v>47</v>
      </c>
      <c r="E34" s="5">
        <f t="shared" si="3"/>
        <v>34</v>
      </c>
      <c r="F34" s="10" t="s">
        <v>22</v>
      </c>
      <c r="G34">
        <f t="shared" si="7"/>
        <v>5</v>
      </c>
      <c r="H34" t="str">
        <f t="shared" si="4"/>
        <v>じゃんけん</v>
      </c>
      <c r="I34" t="str">
        <f t="shared" si="5"/>
        <v>じゅんけん</v>
      </c>
      <c r="J34" t="str">
        <f t="shared" si="6"/>
        <v>じょんけん</v>
      </c>
    </row>
    <row r="35" spans="1:10" ht="108" customHeight="1" x14ac:dyDescent="0.15">
      <c r="A35" s="5">
        <v>35</v>
      </c>
      <c r="B35" s="5">
        <f t="shared" ca="1" si="1"/>
        <v>0</v>
      </c>
      <c r="C35" s="5">
        <f t="shared" ca="1" si="2"/>
        <v>59</v>
      </c>
      <c r="E35" s="5">
        <f t="shared" si="3"/>
        <v>35</v>
      </c>
      <c r="F35" s="10"/>
      <c r="G35">
        <f t="shared" si="7"/>
        <v>0</v>
      </c>
      <c r="H35" t="str">
        <f t="shared" si="4"/>
        <v/>
      </c>
      <c r="I35" t="str">
        <f t="shared" si="5"/>
        <v/>
      </c>
      <c r="J35" t="str">
        <f t="shared" si="6"/>
        <v/>
      </c>
    </row>
    <row r="36" spans="1:10" ht="108" customHeight="1" x14ac:dyDescent="0.15">
      <c r="A36" s="5">
        <v>36</v>
      </c>
      <c r="B36" s="5">
        <f t="shared" ca="1" si="1"/>
        <v>5.1964121818936726E-2</v>
      </c>
      <c r="C36" s="5">
        <f t="shared" ca="1" si="2"/>
        <v>55</v>
      </c>
      <c r="E36" s="5">
        <f t="shared" si="3"/>
        <v>36</v>
      </c>
      <c r="F36" s="10" t="s">
        <v>23</v>
      </c>
      <c r="G36">
        <f t="shared" si="7"/>
        <v>4</v>
      </c>
      <c r="H36" t="str">
        <f t="shared" si="4"/>
        <v>しゃうじ</v>
      </c>
      <c r="I36" t="str">
        <f t="shared" si="5"/>
        <v>しゅうじ</v>
      </c>
      <c r="J36" t="str">
        <f t="shared" si="6"/>
        <v>しょうじ</v>
      </c>
    </row>
    <row r="37" spans="1:10" ht="108" customHeight="1" x14ac:dyDescent="0.15">
      <c r="A37" s="5">
        <v>37</v>
      </c>
      <c r="B37" s="5">
        <f t="shared" ca="1" si="1"/>
        <v>0.24205725060120975</v>
      </c>
      <c r="C37" s="5">
        <f t="shared" ca="1" si="2"/>
        <v>43</v>
      </c>
      <c r="E37" s="5">
        <f t="shared" si="3"/>
        <v>37</v>
      </c>
      <c r="F37" s="10" t="s">
        <v>24</v>
      </c>
      <c r="G37">
        <f t="shared" si="7"/>
        <v>5</v>
      </c>
      <c r="H37" t="str">
        <f t="shared" si="4"/>
        <v>しゃくだい</v>
      </c>
      <c r="I37" t="str">
        <f t="shared" si="5"/>
        <v>しゅくだい</v>
      </c>
      <c r="J37" t="str">
        <f t="shared" si="6"/>
        <v>しょくだい</v>
      </c>
    </row>
    <row r="38" spans="1:10" ht="108" customHeight="1" x14ac:dyDescent="0.15">
      <c r="A38" s="5">
        <v>38</v>
      </c>
      <c r="B38" s="5">
        <f t="shared" ca="1" si="1"/>
        <v>0.5679638273669122</v>
      </c>
      <c r="C38" s="5">
        <f t="shared" ca="1" si="2"/>
        <v>30</v>
      </c>
      <c r="E38" s="5">
        <f t="shared" si="3"/>
        <v>38</v>
      </c>
      <c r="F38" s="10" t="s">
        <v>25</v>
      </c>
      <c r="G38">
        <f t="shared" si="7"/>
        <v>5</v>
      </c>
      <c r="H38" t="str">
        <f t="shared" si="4"/>
        <v>しゃうかき</v>
      </c>
      <c r="I38" t="str">
        <f t="shared" si="5"/>
        <v>しゅうかき</v>
      </c>
      <c r="J38" t="str">
        <f t="shared" si="6"/>
        <v>しょうかき</v>
      </c>
    </row>
    <row r="39" spans="1:10" ht="108" customHeight="1" x14ac:dyDescent="0.15">
      <c r="A39" s="5">
        <v>39</v>
      </c>
      <c r="B39" s="5">
        <f t="shared" ca="1" si="1"/>
        <v>0.6658998465011321</v>
      </c>
      <c r="C39" s="5">
        <f t="shared" ca="1" si="2"/>
        <v>21</v>
      </c>
      <c r="E39" s="5">
        <f t="shared" si="3"/>
        <v>39</v>
      </c>
      <c r="F39" s="10" t="s">
        <v>26</v>
      </c>
      <c r="G39">
        <f t="shared" si="7"/>
        <v>4</v>
      </c>
      <c r="H39" t="str">
        <f t="shared" si="4"/>
        <v>しゃうぎ</v>
      </c>
      <c r="I39" t="str">
        <f t="shared" si="5"/>
        <v>しゅうぎ</v>
      </c>
      <c r="J39" t="str">
        <f t="shared" si="6"/>
        <v>しょうぎ</v>
      </c>
    </row>
    <row r="40" spans="1:10" ht="108" customHeight="1" x14ac:dyDescent="0.15">
      <c r="A40" s="5">
        <v>40</v>
      </c>
      <c r="B40" s="5">
        <f t="shared" ca="1" si="1"/>
        <v>0.32934211508592715</v>
      </c>
      <c r="C40" s="5">
        <f t="shared" ca="1" si="2"/>
        <v>41</v>
      </c>
      <c r="E40" s="5">
        <f t="shared" si="3"/>
        <v>40</v>
      </c>
      <c r="F40" s="10" t="s">
        <v>27</v>
      </c>
      <c r="G40">
        <f t="shared" si="7"/>
        <v>4</v>
      </c>
      <c r="H40" t="str">
        <f t="shared" si="4"/>
        <v>じゃうぎ</v>
      </c>
      <c r="I40" t="str">
        <f t="shared" si="5"/>
        <v>じゅうぎ</v>
      </c>
      <c r="J40" t="str">
        <f t="shared" si="6"/>
        <v>じょうぎ</v>
      </c>
    </row>
    <row r="41" spans="1:10" ht="108" customHeight="1" x14ac:dyDescent="0.15">
      <c r="A41" s="5">
        <v>41</v>
      </c>
      <c r="B41" s="5">
        <f t="shared" ca="1" si="1"/>
        <v>0</v>
      </c>
      <c r="C41" s="5">
        <f t="shared" ca="1" si="2"/>
        <v>59</v>
      </c>
      <c r="D41"/>
      <c r="E41" s="5">
        <f t="shared" si="3"/>
        <v>41</v>
      </c>
      <c r="F41" s="10"/>
      <c r="G41">
        <f t="shared" si="7"/>
        <v>0</v>
      </c>
      <c r="H41" t="str">
        <f t="shared" si="4"/>
        <v/>
      </c>
      <c r="I41" t="str">
        <f t="shared" si="5"/>
        <v/>
      </c>
      <c r="J41" t="str">
        <f t="shared" si="6"/>
        <v/>
      </c>
    </row>
    <row r="42" spans="1:10" ht="108" customHeight="1" x14ac:dyDescent="0.15">
      <c r="A42" s="5">
        <v>42</v>
      </c>
      <c r="B42" s="5">
        <f t="shared" ca="1" si="1"/>
        <v>0</v>
      </c>
      <c r="C42" s="5">
        <f t="shared" ca="1" si="2"/>
        <v>59</v>
      </c>
      <c r="E42" s="5">
        <f t="shared" si="3"/>
        <v>42</v>
      </c>
      <c r="F42" s="10"/>
      <c r="G42">
        <f t="shared" si="7"/>
        <v>0</v>
      </c>
      <c r="H42" t="str">
        <f t="shared" si="4"/>
        <v/>
      </c>
      <c r="I42" t="str">
        <f t="shared" si="5"/>
        <v/>
      </c>
      <c r="J42" t="str">
        <f t="shared" si="6"/>
        <v/>
      </c>
    </row>
    <row r="43" spans="1:10" ht="108" customHeight="1" x14ac:dyDescent="0.15">
      <c r="A43" s="5">
        <v>43</v>
      </c>
      <c r="B43" s="5">
        <f t="shared" ca="1" si="1"/>
        <v>0</v>
      </c>
      <c r="C43" s="5">
        <f t="shared" ca="1" si="2"/>
        <v>59</v>
      </c>
      <c r="E43" s="5">
        <f t="shared" si="3"/>
        <v>43</v>
      </c>
      <c r="F43" s="10"/>
      <c r="G43">
        <f t="shared" si="7"/>
        <v>0</v>
      </c>
      <c r="H43" t="str">
        <f t="shared" si="4"/>
        <v/>
      </c>
      <c r="I43" t="str">
        <f t="shared" si="5"/>
        <v/>
      </c>
      <c r="J43" t="str">
        <f t="shared" si="6"/>
        <v/>
      </c>
    </row>
    <row r="44" spans="1:10" ht="108" customHeight="1" x14ac:dyDescent="0.15">
      <c r="A44" s="5">
        <v>44</v>
      </c>
      <c r="B44" s="5">
        <f t="shared" ca="1" si="1"/>
        <v>0.2387819329346339</v>
      </c>
      <c r="C44" s="5">
        <f t="shared" ca="1" si="2"/>
        <v>44</v>
      </c>
      <c r="E44" s="5">
        <f t="shared" si="3"/>
        <v>44</v>
      </c>
      <c r="F44" s="10" t="s">
        <v>28</v>
      </c>
      <c r="G44">
        <f t="shared" si="7"/>
        <v>4</v>
      </c>
      <c r="H44" t="str">
        <f t="shared" si="4"/>
        <v>しゃっき</v>
      </c>
      <c r="I44" t="str">
        <f t="shared" si="5"/>
        <v>しゅっき</v>
      </c>
      <c r="J44" t="str">
        <f t="shared" si="6"/>
        <v>しょっき</v>
      </c>
    </row>
    <row r="45" spans="1:10" ht="108" customHeight="1" x14ac:dyDescent="0.15">
      <c r="A45" s="5">
        <v>45</v>
      </c>
      <c r="B45" s="5">
        <f t="shared" ca="1" si="1"/>
        <v>0</v>
      </c>
      <c r="C45" s="5">
        <f t="shared" ca="1" si="2"/>
        <v>59</v>
      </c>
      <c r="E45" s="5">
        <f t="shared" si="3"/>
        <v>45</v>
      </c>
      <c r="F45" s="10"/>
      <c r="G45">
        <f t="shared" si="7"/>
        <v>0</v>
      </c>
      <c r="H45" t="str">
        <f t="shared" si="4"/>
        <v/>
      </c>
      <c r="I45" t="str">
        <f t="shared" si="5"/>
        <v/>
      </c>
      <c r="J45" t="str">
        <f t="shared" si="6"/>
        <v/>
      </c>
    </row>
    <row r="46" spans="1:10" ht="108" customHeight="1" x14ac:dyDescent="0.15">
      <c r="A46" s="5">
        <v>46</v>
      </c>
      <c r="B46" s="5">
        <f t="shared" ca="1" si="1"/>
        <v>0.75120512018719254</v>
      </c>
      <c r="C46" s="5">
        <f t="shared" ca="1" si="2"/>
        <v>16</v>
      </c>
      <c r="E46" s="5">
        <f t="shared" si="3"/>
        <v>46</v>
      </c>
      <c r="F46" s="10" t="s">
        <v>29</v>
      </c>
      <c r="G46">
        <f t="shared" si="7"/>
        <v>4</v>
      </c>
      <c r="H46" t="str">
        <f t="shared" si="4"/>
        <v>だちゃう</v>
      </c>
      <c r="I46" t="str">
        <f t="shared" si="5"/>
        <v>だちゅう</v>
      </c>
      <c r="J46" t="str">
        <f t="shared" si="6"/>
        <v>だちょう</v>
      </c>
    </row>
    <row r="47" spans="1:10" ht="108" customHeight="1" x14ac:dyDescent="0.15">
      <c r="A47" s="5">
        <v>47</v>
      </c>
      <c r="B47" s="5">
        <f t="shared" ca="1" si="1"/>
        <v>0</v>
      </c>
      <c r="C47" s="5">
        <f t="shared" ca="1" si="2"/>
        <v>59</v>
      </c>
      <c r="E47" s="5">
        <f t="shared" si="3"/>
        <v>47</v>
      </c>
      <c r="F47" s="10"/>
      <c r="G47">
        <f t="shared" si="7"/>
        <v>0</v>
      </c>
      <c r="H47" t="str">
        <f t="shared" si="4"/>
        <v/>
      </c>
      <c r="I47" t="str">
        <f t="shared" si="5"/>
        <v/>
      </c>
      <c r="J47" t="str">
        <f t="shared" si="6"/>
        <v/>
      </c>
    </row>
    <row r="48" spans="1:10" ht="108" customHeight="1" x14ac:dyDescent="0.15">
      <c r="A48" s="5">
        <v>48</v>
      </c>
      <c r="B48" s="5">
        <f t="shared" ca="1" si="1"/>
        <v>0.57774316080007748</v>
      </c>
      <c r="C48" s="5">
        <f t="shared" ca="1" si="2"/>
        <v>28</v>
      </c>
      <c r="E48" s="5">
        <f t="shared" si="3"/>
        <v>48</v>
      </c>
      <c r="F48" s="10" t="s">
        <v>30</v>
      </c>
      <c r="G48">
        <f t="shared" si="7"/>
        <v>4</v>
      </c>
      <c r="H48" t="str">
        <f t="shared" si="4"/>
        <v>ちきゃう</v>
      </c>
      <c r="I48" t="str">
        <f t="shared" si="5"/>
        <v>ちきゅう</v>
      </c>
      <c r="J48" t="str">
        <f t="shared" si="6"/>
        <v>ちきょう</v>
      </c>
    </row>
    <row r="49" spans="1:10" ht="108" customHeight="1" x14ac:dyDescent="0.15">
      <c r="A49" s="5">
        <v>49</v>
      </c>
      <c r="B49" s="5">
        <f t="shared" ca="1" si="1"/>
        <v>0</v>
      </c>
      <c r="C49" s="5">
        <f t="shared" ca="1" si="2"/>
        <v>59</v>
      </c>
      <c r="E49" s="5">
        <f t="shared" si="3"/>
        <v>49</v>
      </c>
      <c r="F49" s="10"/>
      <c r="G49">
        <f t="shared" si="7"/>
        <v>0</v>
      </c>
      <c r="H49" t="str">
        <f t="shared" si="4"/>
        <v/>
      </c>
      <c r="I49" t="str">
        <f t="shared" si="5"/>
        <v/>
      </c>
      <c r="J49" t="str">
        <f t="shared" si="6"/>
        <v/>
      </c>
    </row>
    <row r="50" spans="1:10" ht="108" customHeight="1" x14ac:dyDescent="0.15">
      <c r="A50" s="5">
        <v>50</v>
      </c>
      <c r="B50" s="5">
        <f t="shared" ca="1" si="1"/>
        <v>0.10728553437527766</v>
      </c>
      <c r="C50" s="5">
        <f t="shared" ca="1" si="2"/>
        <v>52</v>
      </c>
      <c r="E50" s="5">
        <f t="shared" si="3"/>
        <v>50</v>
      </c>
      <c r="F50" s="10" t="s">
        <v>31</v>
      </c>
      <c r="G50">
        <f t="shared" si="7"/>
        <v>5</v>
      </c>
      <c r="H50" t="str">
        <f t="shared" si="4"/>
        <v>ちゃうちゃ</v>
      </c>
      <c r="I50" t="str">
        <f t="shared" si="5"/>
        <v>ちゅうちゅ</v>
      </c>
      <c r="J50" t="str">
        <f t="shared" si="6"/>
        <v>ちょうちょ</v>
      </c>
    </row>
    <row r="51" spans="1:10" ht="108" customHeight="1" x14ac:dyDescent="0.15">
      <c r="A51" s="5">
        <v>51</v>
      </c>
      <c r="B51" s="5">
        <f t="shared" ca="1" si="1"/>
        <v>0.82057548996467233</v>
      </c>
      <c r="C51" s="5">
        <f t="shared" ca="1" si="2"/>
        <v>11</v>
      </c>
      <c r="E51" s="5">
        <f t="shared" si="3"/>
        <v>51</v>
      </c>
      <c r="F51" s="10" t="s">
        <v>32</v>
      </c>
      <c r="G51">
        <f t="shared" si="7"/>
        <v>3</v>
      </c>
      <c r="H51" t="str">
        <f t="shared" si="4"/>
        <v>ちゃき</v>
      </c>
      <c r="I51" t="str">
        <f t="shared" si="5"/>
        <v>ちゅき</v>
      </c>
      <c r="J51" t="str">
        <f t="shared" si="6"/>
        <v>ちょき</v>
      </c>
    </row>
    <row r="52" spans="1:10" ht="108" customHeight="1" x14ac:dyDescent="0.15">
      <c r="A52" s="5">
        <v>52</v>
      </c>
      <c r="B52" s="5">
        <f t="shared" ca="1" si="1"/>
        <v>0.80548877621154269</v>
      </c>
      <c r="C52" s="5">
        <f t="shared" ca="1" si="2"/>
        <v>12</v>
      </c>
      <c r="E52" s="5">
        <f t="shared" si="3"/>
        <v>52</v>
      </c>
      <c r="F52" s="10" t="s">
        <v>33</v>
      </c>
      <c r="G52">
        <f t="shared" si="7"/>
        <v>4</v>
      </c>
      <c r="H52" t="str">
        <f t="shared" si="4"/>
        <v>でんしゃ</v>
      </c>
      <c r="I52" t="str">
        <f t="shared" si="5"/>
        <v>でんしゅ</v>
      </c>
      <c r="J52" t="str">
        <f t="shared" si="6"/>
        <v>でんしょ</v>
      </c>
    </row>
    <row r="53" spans="1:10" ht="108" customHeight="1" x14ac:dyDescent="0.15">
      <c r="A53" s="5">
        <v>53</v>
      </c>
      <c r="B53" s="5">
        <f t="shared" ca="1" si="1"/>
        <v>0</v>
      </c>
      <c r="C53" s="5">
        <f t="shared" ca="1" si="2"/>
        <v>59</v>
      </c>
      <c r="E53" s="5">
        <f t="shared" si="3"/>
        <v>53</v>
      </c>
      <c r="F53" s="10"/>
      <c r="G53">
        <f t="shared" si="7"/>
        <v>0</v>
      </c>
      <c r="H53" t="str">
        <f t="shared" si="4"/>
        <v/>
      </c>
      <c r="I53" t="str">
        <f t="shared" si="5"/>
        <v/>
      </c>
      <c r="J53" t="str">
        <f t="shared" si="6"/>
        <v/>
      </c>
    </row>
    <row r="54" spans="1:10" ht="108" customHeight="1" x14ac:dyDescent="0.15">
      <c r="A54" s="5">
        <v>54</v>
      </c>
      <c r="B54" s="5">
        <f t="shared" ca="1" si="1"/>
        <v>0.91121156212198406</v>
      </c>
      <c r="C54" s="5">
        <f t="shared" ca="1" si="2"/>
        <v>3</v>
      </c>
      <c r="E54" s="5">
        <f t="shared" si="3"/>
        <v>54</v>
      </c>
      <c r="F54" s="10" t="s">
        <v>34</v>
      </c>
      <c r="G54">
        <f t="shared" si="7"/>
        <v>7</v>
      </c>
      <c r="H54" t="str">
        <f t="shared" si="4"/>
        <v>にゃうどうぐも</v>
      </c>
      <c r="I54" t="str">
        <f t="shared" si="5"/>
        <v>にゅうどうぐも</v>
      </c>
      <c r="J54" t="str">
        <f t="shared" si="6"/>
        <v>にょうどうぐも</v>
      </c>
    </row>
    <row r="55" spans="1:10" ht="108" customHeight="1" x14ac:dyDescent="0.15">
      <c r="A55" s="5">
        <v>55</v>
      </c>
      <c r="B55" s="5">
        <f t="shared" ca="1" si="1"/>
        <v>0.13901799931857795</v>
      </c>
      <c r="C55" s="5">
        <f t="shared" ca="1" si="2"/>
        <v>48</v>
      </c>
      <c r="E55" s="5">
        <f t="shared" si="3"/>
        <v>55</v>
      </c>
      <c r="F55" s="10" t="s">
        <v>35</v>
      </c>
      <c r="G55">
        <f t="shared" si="7"/>
        <v>4</v>
      </c>
      <c r="H55" t="str">
        <f t="shared" si="4"/>
        <v>にんぎゃ</v>
      </c>
      <c r="I55" t="str">
        <f t="shared" si="5"/>
        <v>にんぎゅ</v>
      </c>
      <c r="J55" t="str">
        <f t="shared" si="6"/>
        <v>にんぎょ</v>
      </c>
    </row>
    <row r="56" spans="1:10" ht="108" customHeight="1" x14ac:dyDescent="0.15">
      <c r="A56" s="5">
        <v>56</v>
      </c>
      <c r="B56" s="5">
        <f t="shared" ca="1" si="1"/>
        <v>0.63874210840477652</v>
      </c>
      <c r="C56" s="5">
        <f t="shared" ca="1" si="2"/>
        <v>22</v>
      </c>
      <c r="E56" s="5">
        <f t="shared" si="3"/>
        <v>56</v>
      </c>
      <c r="F56" s="10" t="s">
        <v>36</v>
      </c>
      <c r="G56">
        <f t="shared" si="7"/>
        <v>5</v>
      </c>
      <c r="H56" t="str">
        <f t="shared" si="4"/>
        <v>にんぎゃう</v>
      </c>
      <c r="I56" t="str">
        <f t="shared" si="5"/>
        <v>にんぎゅう</v>
      </c>
      <c r="J56" t="str">
        <f t="shared" si="6"/>
        <v>にんぎょう</v>
      </c>
    </row>
    <row r="57" spans="1:10" ht="108" customHeight="1" x14ac:dyDescent="0.15">
      <c r="A57" s="5">
        <v>57</v>
      </c>
      <c r="B57" s="5">
        <f t="shared" ca="1" si="1"/>
        <v>0.80334784373518831</v>
      </c>
      <c r="C57" s="5">
        <f t="shared" ca="1" si="2"/>
        <v>13</v>
      </c>
      <c r="E57" s="5">
        <f t="shared" si="3"/>
        <v>57</v>
      </c>
      <c r="F57" s="10" t="s">
        <v>37</v>
      </c>
      <c r="G57">
        <f t="shared" si="7"/>
        <v>6</v>
      </c>
      <c r="H57" t="str">
        <f t="shared" si="4"/>
        <v>ねんがじゃう</v>
      </c>
      <c r="I57" t="str">
        <f t="shared" si="5"/>
        <v>ねんがじゅう</v>
      </c>
      <c r="J57" t="str">
        <f t="shared" si="6"/>
        <v>ねんがじょう</v>
      </c>
    </row>
    <row r="58" spans="1:10" ht="108" customHeight="1" x14ac:dyDescent="0.15">
      <c r="A58" s="5">
        <v>58</v>
      </c>
      <c r="B58" s="5">
        <f t="shared" ca="1" si="1"/>
        <v>0.22096554675058999</v>
      </c>
      <c r="C58" s="5">
        <f t="shared" ca="1" si="2"/>
        <v>45</v>
      </c>
      <c r="E58" s="5">
        <f t="shared" si="3"/>
        <v>58</v>
      </c>
      <c r="F58" s="10" t="s">
        <v>38</v>
      </c>
      <c r="G58">
        <f t="shared" si="7"/>
        <v>6</v>
      </c>
      <c r="H58" t="str">
        <f t="shared" si="4"/>
        <v>はいしゃさん</v>
      </c>
      <c r="I58" t="str">
        <f t="shared" si="5"/>
        <v>はいしゅさん</v>
      </c>
      <c r="J58" t="str">
        <f t="shared" si="6"/>
        <v>はいしょさん</v>
      </c>
    </row>
    <row r="59" spans="1:10" ht="108" customHeight="1" x14ac:dyDescent="0.15">
      <c r="A59" s="5">
        <v>59</v>
      </c>
      <c r="B59" s="5">
        <f t="shared" ca="1" si="1"/>
        <v>5.9420866091060676E-2</v>
      </c>
      <c r="C59" s="5">
        <f t="shared" ca="1" si="2"/>
        <v>53</v>
      </c>
      <c r="E59" s="5">
        <f t="shared" si="3"/>
        <v>59</v>
      </c>
      <c r="F59" s="10" t="s">
        <v>39</v>
      </c>
      <c r="G59">
        <f t="shared" si="7"/>
        <v>5</v>
      </c>
      <c r="H59" t="str">
        <f t="shared" si="4"/>
        <v>はくちゃう</v>
      </c>
      <c r="I59" t="str">
        <f t="shared" si="5"/>
        <v>はくちゅう</v>
      </c>
      <c r="J59" t="str">
        <f t="shared" si="6"/>
        <v>はくちょう</v>
      </c>
    </row>
    <row r="60" spans="1:10" ht="108" customHeight="1" x14ac:dyDescent="0.15">
      <c r="A60" s="5">
        <v>60</v>
      </c>
      <c r="B60" s="5">
        <f t="shared" ca="1" si="1"/>
        <v>0.54068552960442251</v>
      </c>
      <c r="C60" s="5">
        <f t="shared" ca="1" si="2"/>
        <v>32</v>
      </c>
      <c r="E60" s="5">
        <f t="shared" si="3"/>
        <v>60</v>
      </c>
      <c r="F60" s="10" t="s">
        <v>40</v>
      </c>
      <c r="G60">
        <f t="shared" si="7"/>
        <v>5</v>
      </c>
      <c r="H60" t="str">
        <f t="shared" si="4"/>
        <v>はっぴゃう</v>
      </c>
      <c r="I60" t="str">
        <f t="shared" si="5"/>
        <v>はっぴゅう</v>
      </c>
      <c r="J60" t="str">
        <f t="shared" si="6"/>
        <v>はっぴょう</v>
      </c>
    </row>
    <row r="61" spans="1:10" ht="108" customHeight="1" x14ac:dyDescent="0.15">
      <c r="A61" s="5">
        <v>61</v>
      </c>
      <c r="B61" s="5">
        <f t="shared" ca="1" si="1"/>
        <v>0.27844636844977644</v>
      </c>
      <c r="C61" s="5">
        <f t="shared" ca="1" si="2"/>
        <v>42</v>
      </c>
      <c r="E61" s="5">
        <f t="shared" si="3"/>
        <v>61</v>
      </c>
      <c r="F61" s="10" t="s">
        <v>41</v>
      </c>
      <c r="G61">
        <f t="shared" si="7"/>
        <v>6</v>
      </c>
      <c r="H61" t="str">
        <f t="shared" si="4"/>
        <v>ひじゃうぐち</v>
      </c>
      <c r="I61" t="str">
        <f t="shared" si="5"/>
        <v>ひじゅうぐち</v>
      </c>
      <c r="J61" t="str">
        <f t="shared" si="6"/>
        <v>ひじょうぐち</v>
      </c>
    </row>
    <row r="62" spans="1:10" ht="108" customHeight="1" x14ac:dyDescent="0.15">
      <c r="A62" s="5">
        <v>62</v>
      </c>
      <c r="B62" s="5">
        <f t="shared" ca="1" si="1"/>
        <v>0.89219591253815655</v>
      </c>
      <c r="C62" s="5">
        <f t="shared" ca="1" si="2"/>
        <v>5</v>
      </c>
      <c r="E62" s="5">
        <f t="shared" si="3"/>
        <v>62</v>
      </c>
      <c r="F62" s="10" t="s">
        <v>42</v>
      </c>
      <c r="G62">
        <f t="shared" si="7"/>
        <v>7</v>
      </c>
      <c r="H62" t="str">
        <f t="shared" si="4"/>
        <v>ひなにんぎゃう</v>
      </c>
      <c r="I62" t="str">
        <f t="shared" si="5"/>
        <v>ひなにんぎゅう</v>
      </c>
      <c r="J62" t="str">
        <f t="shared" si="6"/>
        <v>ひなにんぎょう</v>
      </c>
    </row>
    <row r="63" spans="1:10" ht="108" customHeight="1" x14ac:dyDescent="0.15">
      <c r="A63" s="5">
        <v>63</v>
      </c>
      <c r="B63" s="5">
        <f t="shared" ca="1" si="1"/>
        <v>0</v>
      </c>
      <c r="C63" s="5">
        <f t="shared" ca="1" si="2"/>
        <v>59</v>
      </c>
      <c r="E63" s="5">
        <f t="shared" si="3"/>
        <v>63</v>
      </c>
      <c r="F63" s="10"/>
      <c r="G63">
        <f t="shared" si="7"/>
        <v>0</v>
      </c>
      <c r="H63" t="str">
        <f t="shared" si="4"/>
        <v/>
      </c>
      <c r="I63" t="str">
        <f t="shared" si="5"/>
        <v/>
      </c>
      <c r="J63" t="str">
        <f t="shared" si="6"/>
        <v/>
      </c>
    </row>
    <row r="64" spans="1:10" ht="108" customHeight="1" x14ac:dyDescent="0.15">
      <c r="A64" s="5">
        <v>64</v>
      </c>
      <c r="B64" s="5">
        <f t="shared" ca="1" si="1"/>
        <v>0.11094459844803939</v>
      </c>
      <c r="C64" s="5">
        <f t="shared" ca="1" si="2"/>
        <v>51</v>
      </c>
      <c r="E64" s="5">
        <f t="shared" si="3"/>
        <v>64</v>
      </c>
      <c r="F64" s="10" t="s">
        <v>43</v>
      </c>
      <c r="G64">
        <f t="shared" si="7"/>
        <v>5</v>
      </c>
      <c r="H64" t="str">
        <f t="shared" si="4"/>
        <v>ほうちゃう</v>
      </c>
      <c r="I64" t="str">
        <f t="shared" si="5"/>
        <v>ほうちゅう</v>
      </c>
      <c r="J64" t="str">
        <f t="shared" si="6"/>
        <v>ほうちょう</v>
      </c>
    </row>
    <row r="65" spans="1:10" ht="108" customHeight="1" x14ac:dyDescent="0.15">
      <c r="A65" s="5">
        <v>65</v>
      </c>
      <c r="B65" s="5">
        <f t="shared" ca="1" si="1"/>
        <v>0</v>
      </c>
      <c r="C65" s="5">
        <f t="shared" ca="1" si="2"/>
        <v>59</v>
      </c>
      <c r="E65" s="5">
        <f t="shared" si="3"/>
        <v>65</v>
      </c>
      <c r="F65" s="10"/>
      <c r="G65">
        <f t="shared" ref="G65:G96" si="8">LEN(F65)</f>
        <v>0</v>
      </c>
      <c r="H65" t="str">
        <f t="shared" si="4"/>
        <v/>
      </c>
      <c r="I65" t="str">
        <f t="shared" si="5"/>
        <v/>
      </c>
      <c r="J65" t="str">
        <f t="shared" si="6"/>
        <v/>
      </c>
    </row>
    <row r="66" spans="1:10" ht="108" customHeight="1" x14ac:dyDescent="0.15">
      <c r="A66" s="5">
        <v>66</v>
      </c>
      <c r="B66" s="5">
        <f t="shared" ref="B66:B129" ca="1" si="9">IF(F66="",0,RAND())</f>
        <v>0</v>
      </c>
      <c r="C66" s="5">
        <f t="shared" ref="C66:C93" ca="1" si="10">RANK(B66,B$1:B$156,0)</f>
        <v>59</v>
      </c>
      <c r="E66" s="5">
        <f t="shared" ref="E66:E129" si="11">A66</f>
        <v>66</v>
      </c>
      <c r="F66" s="10"/>
      <c r="G66">
        <f t="shared" si="8"/>
        <v>0</v>
      </c>
      <c r="H66" t="str">
        <f t="shared" ref="H66:H83" si="12">IF(IFERROR(FIND("ゃ",$F66,1),"")="","",SUBSTITUTE($F66,"ゃ","ゃ"))&amp;IF(IFERROR(FIND("ゅ",$F66,1),"")="","",SUBSTITUTE($F66,"ゅ","ゃ"))&amp;IF(IFERROR(FIND("ょ",$F66,1),"")="","",SUBSTITUTE($F66,"ょ","ゃ"))</f>
        <v/>
      </c>
      <c r="I66" t="str">
        <f t="shared" ref="I66:I83" si="13">IF(IFERROR(FIND("ゃ",$F66,1),"")="","",SUBSTITUTE($F66,"ゃ","ゅ"))&amp;IF(IFERROR(FIND("ゅ",$F66,1),"")="","",SUBSTITUTE($F66,"ゅ","ゅ"))&amp;IF(IFERROR(FIND("ょ",$F66,1),"")="","",SUBSTITUTE($F66,"ょ","ゅ"))</f>
        <v/>
      </c>
      <c r="J66" t="str">
        <f t="shared" ref="J66:J83" si="14">IF(IFERROR(FIND("ゃ",$F66,1),"")="","",SUBSTITUTE($F66,"ゃ","ょ"))&amp;IF(IFERROR(FIND("ゅ",$F66,1),"")="","",SUBSTITUTE($F66,"ゅ","ょ"))&amp;IF(IFERROR(FIND("ょ",$F66,1),"")="","",SUBSTITUTE($F66,"ょ","ょ"))</f>
        <v/>
      </c>
    </row>
    <row r="67" spans="1:10" ht="108" customHeight="1" x14ac:dyDescent="0.15">
      <c r="A67" s="5">
        <v>67</v>
      </c>
      <c r="B67" s="5">
        <f t="shared" ca="1" si="9"/>
        <v>0</v>
      </c>
      <c r="C67" s="5">
        <f t="shared" ca="1" si="10"/>
        <v>59</v>
      </c>
      <c r="E67" s="5">
        <f t="shared" si="11"/>
        <v>67</v>
      </c>
      <c r="F67" s="10"/>
      <c r="G67">
        <f t="shared" si="8"/>
        <v>0</v>
      </c>
      <c r="H67" t="str">
        <f t="shared" si="12"/>
        <v/>
      </c>
      <c r="I67" t="str">
        <f t="shared" si="13"/>
        <v/>
      </c>
      <c r="J67" t="str">
        <f t="shared" si="14"/>
        <v/>
      </c>
    </row>
    <row r="68" spans="1:10" ht="108" customHeight="1" x14ac:dyDescent="0.15">
      <c r="A68" s="5">
        <v>68</v>
      </c>
      <c r="B68" s="5">
        <f t="shared" ca="1" si="9"/>
        <v>0</v>
      </c>
      <c r="C68" s="5">
        <f t="shared" ca="1" si="10"/>
        <v>59</v>
      </c>
      <c r="E68" s="5">
        <f t="shared" si="11"/>
        <v>68</v>
      </c>
      <c r="F68" s="10"/>
      <c r="G68">
        <f t="shared" si="8"/>
        <v>0</v>
      </c>
      <c r="H68" t="str">
        <f t="shared" si="12"/>
        <v/>
      </c>
      <c r="I68" t="str">
        <f t="shared" si="13"/>
        <v/>
      </c>
      <c r="J68" t="str">
        <f t="shared" si="14"/>
        <v/>
      </c>
    </row>
    <row r="69" spans="1:10" ht="108" customHeight="1" x14ac:dyDescent="0.15">
      <c r="A69" s="5">
        <v>69</v>
      </c>
      <c r="B69" s="5">
        <f t="shared" ca="1" si="9"/>
        <v>0.125417018033807</v>
      </c>
      <c r="C69" s="5">
        <f t="shared" ca="1" si="10"/>
        <v>50</v>
      </c>
      <c r="E69" s="5">
        <f t="shared" si="11"/>
        <v>69</v>
      </c>
      <c r="F69" s="10" t="s">
        <v>44</v>
      </c>
      <c r="G69">
        <f t="shared" si="8"/>
        <v>5</v>
      </c>
      <c r="H69" t="str">
        <f t="shared" si="12"/>
        <v>あかちゃん</v>
      </c>
      <c r="I69" t="str">
        <f t="shared" si="13"/>
        <v>あかちゅん</v>
      </c>
      <c r="J69" t="str">
        <f t="shared" si="14"/>
        <v>あかちょん</v>
      </c>
    </row>
    <row r="70" spans="1:10" ht="108" customHeight="1" x14ac:dyDescent="0.15">
      <c r="A70" s="5">
        <v>70</v>
      </c>
      <c r="B70" s="5">
        <f t="shared" ca="1" si="9"/>
        <v>0.44432196259370038</v>
      </c>
      <c r="C70" s="5">
        <f t="shared" ca="1" si="10"/>
        <v>33</v>
      </c>
      <c r="E70" s="5">
        <f t="shared" si="11"/>
        <v>70</v>
      </c>
      <c r="F70" s="10" t="s">
        <v>45</v>
      </c>
      <c r="G70">
        <f t="shared" si="8"/>
        <v>4</v>
      </c>
      <c r="H70" t="str">
        <f t="shared" si="12"/>
        <v>あくしゃ</v>
      </c>
      <c r="I70" t="str">
        <f t="shared" si="13"/>
        <v>あくしゅ</v>
      </c>
      <c r="J70" t="str">
        <f t="shared" si="14"/>
        <v>あくしょ</v>
      </c>
    </row>
    <row r="71" spans="1:10" ht="108" customHeight="1" x14ac:dyDescent="0.15">
      <c r="A71" s="5">
        <v>71</v>
      </c>
      <c r="B71" s="5">
        <f t="shared" ca="1" si="9"/>
        <v>3.726337162916038E-2</v>
      </c>
      <c r="C71" s="5">
        <f t="shared" ca="1" si="10"/>
        <v>56</v>
      </c>
      <c r="E71" s="5">
        <f t="shared" si="11"/>
        <v>71</v>
      </c>
      <c r="F71" s="10" t="s">
        <v>46</v>
      </c>
      <c r="G71">
        <f t="shared" si="8"/>
        <v>6</v>
      </c>
      <c r="H71" t="str">
        <f t="shared" si="12"/>
        <v>けんびきゃう</v>
      </c>
      <c r="I71" t="str">
        <f t="shared" si="13"/>
        <v>けんびきゅう</v>
      </c>
      <c r="J71" t="str">
        <f t="shared" si="14"/>
        <v>けんびきょう</v>
      </c>
    </row>
    <row r="72" spans="1:10" ht="108" customHeight="1" x14ac:dyDescent="0.15">
      <c r="A72" s="5">
        <v>72</v>
      </c>
      <c r="B72" s="5">
        <f t="shared" ca="1" si="9"/>
        <v>0.39403982139517502</v>
      </c>
      <c r="C72" s="5">
        <f t="shared" ca="1" si="10"/>
        <v>38</v>
      </c>
      <c r="E72" s="5">
        <f t="shared" si="11"/>
        <v>72</v>
      </c>
      <c r="F72" s="10" t="s">
        <v>47</v>
      </c>
      <c r="G72">
        <f t="shared" si="8"/>
        <v>8</v>
      </c>
      <c r="H72" t="str">
        <f t="shared" si="12"/>
        <v>さんかくじゃうぎ</v>
      </c>
      <c r="I72" t="str">
        <f t="shared" si="13"/>
        <v>さんかくじゅうぎ</v>
      </c>
      <c r="J72" t="str">
        <f t="shared" si="14"/>
        <v>さんかくじょうぎ</v>
      </c>
    </row>
    <row r="73" spans="1:10" ht="108" customHeight="1" x14ac:dyDescent="0.15">
      <c r="A73" s="5">
        <v>73</v>
      </c>
      <c r="B73" s="5">
        <f t="shared" ca="1" si="9"/>
        <v>0.98420164021275469</v>
      </c>
      <c r="C73" s="5">
        <f t="shared" ca="1" si="10"/>
        <v>2</v>
      </c>
      <c r="E73" s="5">
        <f t="shared" si="11"/>
        <v>73</v>
      </c>
      <c r="F73" s="10" t="s">
        <v>48</v>
      </c>
      <c r="G73">
        <f t="shared" si="8"/>
        <v>6</v>
      </c>
      <c r="H73" t="str">
        <f t="shared" si="12"/>
        <v>しゃぼんだま</v>
      </c>
      <c r="I73" t="str">
        <f t="shared" si="13"/>
        <v>しゅぼんだま</v>
      </c>
      <c r="J73" t="str">
        <f t="shared" si="14"/>
        <v>しょぼんだま</v>
      </c>
    </row>
    <row r="74" spans="1:10" ht="108" customHeight="1" x14ac:dyDescent="0.15">
      <c r="A74" s="5">
        <v>74</v>
      </c>
      <c r="B74" s="5">
        <f t="shared" ca="1" si="9"/>
        <v>0.7169160692964025</v>
      </c>
      <c r="C74" s="5">
        <f t="shared" ca="1" si="10"/>
        <v>18</v>
      </c>
      <c r="E74" s="5">
        <f t="shared" si="11"/>
        <v>74</v>
      </c>
      <c r="F74" s="10" t="s">
        <v>49</v>
      </c>
      <c r="G74">
        <f t="shared" si="8"/>
        <v>5</v>
      </c>
      <c r="H74" t="str">
        <f t="shared" si="12"/>
        <v>しゃみせん</v>
      </c>
      <c r="I74" t="str">
        <f t="shared" si="13"/>
        <v>しゅみせん</v>
      </c>
      <c r="J74" t="str">
        <f t="shared" si="14"/>
        <v>しょみせん</v>
      </c>
    </row>
    <row r="75" spans="1:10" ht="108" customHeight="1" x14ac:dyDescent="0.15">
      <c r="A75" s="5">
        <v>75</v>
      </c>
      <c r="B75" s="5">
        <f t="shared" ca="1" si="9"/>
        <v>0.37895043202195178</v>
      </c>
      <c r="C75" s="5">
        <f t="shared" ca="1" si="10"/>
        <v>39</v>
      </c>
      <c r="E75" s="5">
        <f t="shared" si="11"/>
        <v>75</v>
      </c>
      <c r="F75" s="10" t="s">
        <v>50</v>
      </c>
      <c r="G75">
        <f t="shared" si="8"/>
        <v>5</v>
      </c>
      <c r="H75" t="str">
        <f t="shared" si="12"/>
        <v>しゃくぱん</v>
      </c>
      <c r="I75" t="str">
        <f t="shared" si="13"/>
        <v>しゅくぱん</v>
      </c>
      <c r="J75" t="str">
        <f t="shared" si="14"/>
        <v>しょくぱん</v>
      </c>
    </row>
    <row r="76" spans="1:10" ht="108" customHeight="1" x14ac:dyDescent="0.15">
      <c r="A76" s="5">
        <v>76</v>
      </c>
      <c r="B76" s="5">
        <f t="shared" ca="1" si="9"/>
        <v>0.63122185365248662</v>
      </c>
      <c r="C76" s="5">
        <f t="shared" ca="1" si="10"/>
        <v>23</v>
      </c>
      <c r="E76" s="5">
        <f t="shared" si="11"/>
        <v>76</v>
      </c>
      <c r="F76" s="10" t="s">
        <v>51</v>
      </c>
      <c r="G76">
        <f t="shared" si="8"/>
        <v>7</v>
      </c>
      <c r="H76" t="str">
        <f t="shared" si="12"/>
        <v>しりゃくけんさ</v>
      </c>
      <c r="I76" t="str">
        <f t="shared" si="13"/>
        <v>しりゅくけんさ</v>
      </c>
      <c r="J76" t="str">
        <f t="shared" si="14"/>
        <v>しりょくけんさ</v>
      </c>
    </row>
    <row r="77" spans="1:10" ht="108" customHeight="1" x14ac:dyDescent="0.15">
      <c r="A77" s="5">
        <v>77</v>
      </c>
      <c r="B77" s="5">
        <f t="shared" ca="1" si="9"/>
        <v>4.7929370209172095E-3</v>
      </c>
      <c r="C77" s="5">
        <f t="shared" ca="1" si="10"/>
        <v>58</v>
      </c>
      <c r="E77" s="5">
        <f t="shared" si="11"/>
        <v>77</v>
      </c>
      <c r="F77" s="10" t="s">
        <v>52</v>
      </c>
      <c r="G77">
        <f t="shared" si="8"/>
        <v>5</v>
      </c>
      <c r="H77" t="str">
        <f t="shared" si="12"/>
        <v>しんちゃう</v>
      </c>
      <c r="I77" t="str">
        <f t="shared" si="13"/>
        <v>しんちゅう</v>
      </c>
      <c r="J77" t="str">
        <f t="shared" si="14"/>
        <v>しんちょう</v>
      </c>
    </row>
    <row r="78" spans="1:10" ht="108" customHeight="1" x14ac:dyDescent="0.15">
      <c r="A78" s="5">
        <v>78</v>
      </c>
      <c r="B78" s="5">
        <f t="shared" ca="1" si="9"/>
        <v>0.58064378180144594</v>
      </c>
      <c r="C78" s="5">
        <f t="shared" ca="1" si="10"/>
        <v>27</v>
      </c>
      <c r="E78" s="5">
        <f t="shared" si="11"/>
        <v>78</v>
      </c>
      <c r="F78" s="10" t="s">
        <v>53</v>
      </c>
      <c r="G78">
        <f t="shared" si="8"/>
        <v>5</v>
      </c>
      <c r="H78" t="str">
        <f t="shared" si="12"/>
        <v>たいじゃう</v>
      </c>
      <c r="I78" t="str">
        <f t="shared" si="13"/>
        <v>たいじゅう</v>
      </c>
      <c r="J78" t="str">
        <f t="shared" si="14"/>
        <v>たいじょう</v>
      </c>
    </row>
    <row r="79" spans="1:10" ht="108" customHeight="1" x14ac:dyDescent="0.15">
      <c r="A79" s="5">
        <v>79</v>
      </c>
      <c r="B79" s="5">
        <f t="shared" ca="1" si="9"/>
        <v>0.13623420598826519</v>
      </c>
      <c r="C79" s="5">
        <f t="shared" ca="1" si="10"/>
        <v>49</v>
      </c>
      <c r="E79" s="5">
        <f t="shared" si="11"/>
        <v>79</v>
      </c>
      <c r="F79" s="10" t="s">
        <v>54</v>
      </c>
      <c r="G79">
        <f t="shared" si="8"/>
        <v>6</v>
      </c>
      <c r="H79" t="str">
        <f t="shared" si="12"/>
        <v>たまじゃくし</v>
      </c>
      <c r="I79" t="str">
        <f t="shared" si="13"/>
        <v>たまじゅくし</v>
      </c>
      <c r="J79" t="str">
        <f t="shared" si="14"/>
        <v>たまじょくし</v>
      </c>
    </row>
    <row r="80" spans="1:10" ht="108" customHeight="1" x14ac:dyDescent="0.15">
      <c r="A80" s="5">
        <v>80</v>
      </c>
      <c r="B80" s="5">
        <f t="shared" ca="1" si="9"/>
        <v>0.88336481100326103</v>
      </c>
      <c r="C80" s="5">
        <f t="shared" ca="1" si="10"/>
        <v>6</v>
      </c>
      <c r="E80" s="5">
        <f t="shared" si="11"/>
        <v>80</v>
      </c>
      <c r="F80" s="10" t="s">
        <v>55</v>
      </c>
      <c r="G80">
        <f t="shared" si="8"/>
        <v>5</v>
      </c>
      <c r="H80" t="str">
        <f t="shared" si="12"/>
        <v>ちきゃうぎ</v>
      </c>
      <c r="I80" t="str">
        <f t="shared" si="13"/>
        <v>ちきゅうぎ</v>
      </c>
      <c r="J80" t="str">
        <f t="shared" si="14"/>
        <v>ちきょうぎ</v>
      </c>
    </row>
    <row r="81" spans="1:10" ht="108" customHeight="1" x14ac:dyDescent="0.15">
      <c r="A81" s="5">
        <v>81</v>
      </c>
      <c r="B81" s="5">
        <f t="shared" ca="1" si="9"/>
        <v>0.43967327285642122</v>
      </c>
      <c r="C81" s="5">
        <f t="shared" ca="1" si="10"/>
        <v>34</v>
      </c>
      <c r="E81" s="5">
        <f t="shared" si="11"/>
        <v>81</v>
      </c>
      <c r="F81" s="10" t="s">
        <v>56</v>
      </c>
      <c r="G81">
        <f t="shared" si="8"/>
        <v>5</v>
      </c>
      <c r="H81" t="str">
        <f t="shared" si="12"/>
        <v>ちゃうちん</v>
      </c>
      <c r="I81" t="str">
        <f t="shared" si="13"/>
        <v>ちゅうちん</v>
      </c>
      <c r="J81" t="str">
        <f t="shared" si="14"/>
        <v>ちょうちん</v>
      </c>
    </row>
    <row r="82" spans="1:10" ht="108" customHeight="1" x14ac:dyDescent="0.15">
      <c r="A82" s="5">
        <v>82</v>
      </c>
      <c r="B82" s="5">
        <f t="shared" ca="1" si="9"/>
        <v>0.4331785826987945</v>
      </c>
      <c r="C82" s="5">
        <f t="shared" ca="1" si="10"/>
        <v>35</v>
      </c>
      <c r="E82" s="5">
        <f t="shared" si="11"/>
        <v>82</v>
      </c>
      <c r="F82" s="10" t="s">
        <v>57</v>
      </c>
      <c r="G82">
        <f t="shared" si="8"/>
        <v>4</v>
      </c>
      <c r="H82" t="str">
        <f t="shared" si="12"/>
        <v>どくしゃ</v>
      </c>
      <c r="I82" t="str">
        <f t="shared" si="13"/>
        <v>どくしゅ</v>
      </c>
      <c r="J82" t="str">
        <f t="shared" si="14"/>
        <v>どくしょ</v>
      </c>
    </row>
    <row r="83" spans="1:10" ht="108" customHeight="1" x14ac:dyDescent="0.15">
      <c r="A83" s="5">
        <v>83</v>
      </c>
      <c r="B83" s="5">
        <f t="shared" ca="1" si="9"/>
        <v>0.5678692123210648</v>
      </c>
      <c r="C83" s="5">
        <f t="shared" ca="1" si="10"/>
        <v>31</v>
      </c>
      <c r="E83" s="5">
        <f t="shared" si="11"/>
        <v>83</v>
      </c>
      <c r="F83" s="10" t="s">
        <v>58</v>
      </c>
      <c r="G83">
        <f t="shared" si="8"/>
        <v>4</v>
      </c>
      <c r="H83" t="str">
        <f t="shared" si="12"/>
        <v>りゃうり</v>
      </c>
      <c r="I83" t="str">
        <f t="shared" si="13"/>
        <v>りゅうり</v>
      </c>
      <c r="J83" t="str">
        <f t="shared" si="14"/>
        <v>りょうり</v>
      </c>
    </row>
    <row r="84" spans="1:10" ht="108" customHeight="1" x14ac:dyDescent="0.15">
      <c r="A84" s="5">
        <v>84</v>
      </c>
      <c r="B84" s="5">
        <f t="shared" ca="1" si="9"/>
        <v>0</v>
      </c>
      <c r="C84" s="5">
        <f t="shared" ca="1" si="10"/>
        <v>59</v>
      </c>
      <c r="E84" s="5">
        <f t="shared" si="11"/>
        <v>84</v>
      </c>
      <c r="F84" s="10"/>
      <c r="G84">
        <f t="shared" si="8"/>
        <v>0</v>
      </c>
    </row>
    <row r="85" spans="1:10" ht="108" customHeight="1" x14ac:dyDescent="0.15">
      <c r="A85" s="5">
        <v>85</v>
      </c>
      <c r="B85" s="5">
        <f t="shared" ca="1" si="9"/>
        <v>0</v>
      </c>
      <c r="C85" s="5">
        <f t="shared" ca="1" si="10"/>
        <v>59</v>
      </c>
      <c r="E85" s="5">
        <f t="shared" si="11"/>
        <v>85</v>
      </c>
      <c r="F85" s="10"/>
      <c r="G85">
        <f t="shared" si="8"/>
        <v>0</v>
      </c>
    </row>
    <row r="86" spans="1:10" ht="108" customHeight="1" x14ac:dyDescent="0.15">
      <c r="A86" s="5">
        <v>86</v>
      </c>
      <c r="B86" s="5">
        <f t="shared" ca="1" si="9"/>
        <v>0</v>
      </c>
      <c r="C86" s="5">
        <f t="shared" ca="1" si="10"/>
        <v>59</v>
      </c>
      <c r="E86" s="5">
        <f t="shared" si="11"/>
        <v>86</v>
      </c>
      <c r="F86" s="10"/>
      <c r="G86">
        <f t="shared" si="8"/>
        <v>0</v>
      </c>
    </row>
    <row r="87" spans="1:10" ht="108" customHeight="1" x14ac:dyDescent="0.15">
      <c r="A87" s="5">
        <v>87</v>
      </c>
      <c r="B87" s="5">
        <f t="shared" ca="1" si="9"/>
        <v>0</v>
      </c>
      <c r="C87" s="5">
        <f t="shared" ca="1" si="10"/>
        <v>59</v>
      </c>
      <c r="E87" s="5">
        <f t="shared" si="11"/>
        <v>87</v>
      </c>
      <c r="F87" s="10"/>
      <c r="G87">
        <f t="shared" si="8"/>
        <v>0</v>
      </c>
    </row>
    <row r="88" spans="1:10" ht="108" customHeight="1" x14ac:dyDescent="0.15">
      <c r="A88" s="5">
        <v>88</v>
      </c>
      <c r="B88" s="5">
        <f t="shared" ca="1" si="9"/>
        <v>0</v>
      </c>
      <c r="C88" s="5">
        <f t="shared" ca="1" si="10"/>
        <v>59</v>
      </c>
      <c r="E88" s="5">
        <f t="shared" si="11"/>
        <v>88</v>
      </c>
      <c r="F88" s="10"/>
      <c r="G88">
        <f t="shared" si="8"/>
        <v>0</v>
      </c>
    </row>
    <row r="89" spans="1:10" ht="108" customHeight="1" x14ac:dyDescent="0.15">
      <c r="A89" s="5">
        <v>89</v>
      </c>
      <c r="B89" s="5">
        <f t="shared" ca="1" si="9"/>
        <v>0</v>
      </c>
      <c r="C89" s="5">
        <f t="shared" ca="1" si="10"/>
        <v>59</v>
      </c>
      <c r="E89" s="5">
        <f t="shared" si="11"/>
        <v>89</v>
      </c>
      <c r="F89" s="10"/>
      <c r="G89">
        <f t="shared" si="8"/>
        <v>0</v>
      </c>
    </row>
    <row r="90" spans="1:10" ht="108" customHeight="1" x14ac:dyDescent="0.15">
      <c r="A90" s="5">
        <v>90</v>
      </c>
      <c r="B90" s="5">
        <f t="shared" ca="1" si="9"/>
        <v>0</v>
      </c>
      <c r="C90" s="5">
        <f t="shared" ca="1" si="10"/>
        <v>59</v>
      </c>
      <c r="E90" s="5">
        <f t="shared" si="11"/>
        <v>90</v>
      </c>
      <c r="F90" s="10"/>
      <c r="G90">
        <f t="shared" si="8"/>
        <v>0</v>
      </c>
    </row>
    <row r="91" spans="1:10" ht="108" customHeight="1" x14ac:dyDescent="0.15">
      <c r="A91" s="5">
        <v>91</v>
      </c>
      <c r="B91" s="5">
        <f t="shared" ca="1" si="9"/>
        <v>0</v>
      </c>
      <c r="C91" s="5">
        <f t="shared" ca="1" si="10"/>
        <v>59</v>
      </c>
      <c r="E91" s="5">
        <f t="shared" si="11"/>
        <v>91</v>
      </c>
      <c r="F91" s="10"/>
      <c r="G91">
        <f t="shared" si="8"/>
        <v>0</v>
      </c>
    </row>
    <row r="92" spans="1:10" ht="108" customHeight="1" x14ac:dyDescent="0.15">
      <c r="A92" s="5">
        <v>92</v>
      </c>
      <c r="B92" s="5">
        <f t="shared" ca="1" si="9"/>
        <v>0</v>
      </c>
      <c r="C92" s="5">
        <f t="shared" ca="1" si="10"/>
        <v>59</v>
      </c>
      <c r="E92" s="5">
        <f t="shared" si="11"/>
        <v>92</v>
      </c>
      <c r="F92" s="10"/>
      <c r="G92">
        <f t="shared" si="8"/>
        <v>0</v>
      </c>
    </row>
    <row r="93" spans="1:10" ht="108" customHeight="1" x14ac:dyDescent="0.15">
      <c r="A93" s="5">
        <v>93</v>
      </c>
      <c r="B93" s="5">
        <f t="shared" ca="1" si="9"/>
        <v>0</v>
      </c>
      <c r="C93" s="5">
        <f t="shared" ca="1" si="10"/>
        <v>59</v>
      </c>
      <c r="E93" s="5">
        <f t="shared" si="11"/>
        <v>93</v>
      </c>
      <c r="F93" s="10"/>
      <c r="G93">
        <f t="shared" si="8"/>
        <v>0</v>
      </c>
    </row>
    <row r="94" spans="1:10" ht="108" customHeight="1" x14ac:dyDescent="0.15">
      <c r="A94" s="5">
        <v>94</v>
      </c>
      <c r="B94" s="5">
        <f t="shared" ca="1" si="9"/>
        <v>0</v>
      </c>
      <c r="C94" s="5">
        <f ca="1">RANK(画像リスト!B94,画像リスト!$B$1:$B$156)</f>
        <v>59</v>
      </c>
      <c r="E94" s="5">
        <f t="shared" si="11"/>
        <v>94</v>
      </c>
      <c r="F94" s="10"/>
      <c r="G94">
        <f t="shared" si="8"/>
        <v>0</v>
      </c>
    </row>
    <row r="95" spans="1:10" ht="108" customHeight="1" x14ac:dyDescent="0.15">
      <c r="A95" s="5">
        <v>95</v>
      </c>
      <c r="B95" s="5">
        <f t="shared" ca="1" si="9"/>
        <v>0</v>
      </c>
      <c r="C95" s="5">
        <f ca="1">RANK(画像リスト!B95,画像リスト!$B$1:$B$156)</f>
        <v>59</v>
      </c>
      <c r="E95" s="5">
        <f t="shared" si="11"/>
        <v>95</v>
      </c>
      <c r="F95" s="10"/>
      <c r="G95">
        <f t="shared" si="8"/>
        <v>0</v>
      </c>
    </row>
    <row r="96" spans="1:10" ht="108" customHeight="1" x14ac:dyDescent="0.15">
      <c r="A96" s="5">
        <v>96</v>
      </c>
      <c r="B96" s="5">
        <f t="shared" ca="1" si="9"/>
        <v>0</v>
      </c>
      <c r="C96" s="5">
        <f ca="1">RANK(画像リスト!B96,画像リスト!$B$1:$B$156)</f>
        <v>59</v>
      </c>
      <c r="E96" s="5">
        <f t="shared" si="11"/>
        <v>96</v>
      </c>
      <c r="F96" s="10"/>
      <c r="G96">
        <f t="shared" si="8"/>
        <v>0</v>
      </c>
    </row>
    <row r="97" spans="1:7" ht="108" customHeight="1" x14ac:dyDescent="0.15">
      <c r="A97" s="5">
        <v>97</v>
      </c>
      <c r="B97" s="5">
        <f t="shared" ca="1" si="9"/>
        <v>0</v>
      </c>
      <c r="C97" s="5">
        <f ca="1">RANK(画像リスト!B97,画像リスト!$B$1:$B$156)</f>
        <v>59</v>
      </c>
      <c r="E97" s="5">
        <f t="shared" si="11"/>
        <v>97</v>
      </c>
      <c r="F97" s="10"/>
      <c r="G97">
        <f t="shared" ref="G97:G128" si="15">LEN(F97)</f>
        <v>0</v>
      </c>
    </row>
    <row r="98" spans="1:7" ht="108" customHeight="1" x14ac:dyDescent="0.15">
      <c r="A98" s="5">
        <v>98</v>
      </c>
      <c r="B98" s="5">
        <f t="shared" ca="1" si="9"/>
        <v>0</v>
      </c>
      <c r="C98" s="5">
        <f ca="1">RANK(画像リスト!B98,画像リスト!$B$1:$B$156)</f>
        <v>59</v>
      </c>
      <c r="E98" s="5">
        <f t="shared" si="11"/>
        <v>98</v>
      </c>
      <c r="F98" s="10"/>
      <c r="G98">
        <f t="shared" si="15"/>
        <v>0</v>
      </c>
    </row>
    <row r="99" spans="1:7" ht="108" customHeight="1" x14ac:dyDescent="0.15">
      <c r="A99" s="5">
        <v>99</v>
      </c>
      <c r="B99" s="5">
        <f t="shared" ca="1" si="9"/>
        <v>0</v>
      </c>
      <c r="C99" s="5">
        <f ca="1">RANK(画像リスト!B99,画像リスト!$B$1:$B$156)</f>
        <v>59</v>
      </c>
      <c r="E99" s="5">
        <f t="shared" si="11"/>
        <v>99</v>
      </c>
      <c r="F99" s="10"/>
      <c r="G99">
        <f t="shared" si="15"/>
        <v>0</v>
      </c>
    </row>
    <row r="100" spans="1:7" ht="108" customHeight="1" x14ac:dyDescent="0.15">
      <c r="A100" s="5">
        <v>100</v>
      </c>
      <c r="B100" s="5">
        <f t="shared" ca="1" si="9"/>
        <v>0</v>
      </c>
      <c r="C100" s="5">
        <f ca="1">RANK(画像リスト!B100,画像リスト!$B$1:$B$156)</f>
        <v>59</v>
      </c>
      <c r="E100" s="5">
        <f t="shared" si="11"/>
        <v>100</v>
      </c>
      <c r="F100" s="10"/>
      <c r="G100">
        <f t="shared" si="15"/>
        <v>0</v>
      </c>
    </row>
    <row r="101" spans="1:7" ht="108" customHeight="1" x14ac:dyDescent="0.15">
      <c r="A101" s="5">
        <v>101</v>
      </c>
      <c r="B101" s="5">
        <f t="shared" ca="1" si="9"/>
        <v>0</v>
      </c>
      <c r="C101" s="5">
        <f ca="1">RANK(画像リスト!B101,画像リスト!$B$1:$B$156)</f>
        <v>59</v>
      </c>
      <c r="E101" s="5">
        <f t="shared" si="11"/>
        <v>101</v>
      </c>
      <c r="F101" s="10"/>
      <c r="G101">
        <f t="shared" si="15"/>
        <v>0</v>
      </c>
    </row>
    <row r="102" spans="1:7" ht="108" customHeight="1" x14ac:dyDescent="0.15">
      <c r="A102" s="5">
        <v>102</v>
      </c>
      <c r="B102" s="5">
        <f t="shared" ca="1" si="9"/>
        <v>0</v>
      </c>
      <c r="C102" s="5">
        <f ca="1">RANK(画像リスト!B102,画像リスト!$B$1:$B$156)</f>
        <v>59</v>
      </c>
      <c r="E102" s="5">
        <f t="shared" si="11"/>
        <v>102</v>
      </c>
      <c r="F102" s="10"/>
      <c r="G102">
        <f t="shared" si="15"/>
        <v>0</v>
      </c>
    </row>
    <row r="103" spans="1:7" ht="108" customHeight="1" x14ac:dyDescent="0.15">
      <c r="A103" s="5">
        <v>103</v>
      </c>
      <c r="B103" s="5">
        <f t="shared" ca="1" si="9"/>
        <v>0</v>
      </c>
      <c r="C103" s="5">
        <f ca="1">RANK(画像リスト!B103,画像リスト!$B$1:$B$156)</f>
        <v>59</v>
      </c>
      <c r="E103" s="5">
        <f t="shared" si="11"/>
        <v>103</v>
      </c>
      <c r="F103" s="10"/>
      <c r="G103">
        <f t="shared" si="15"/>
        <v>0</v>
      </c>
    </row>
    <row r="104" spans="1:7" ht="108" customHeight="1" x14ac:dyDescent="0.15">
      <c r="A104" s="5">
        <v>104</v>
      </c>
      <c r="B104" s="5">
        <f t="shared" ca="1" si="9"/>
        <v>0</v>
      </c>
      <c r="C104" s="5">
        <f ca="1">RANK(画像リスト!B104,画像リスト!$B$1:$B$156)</f>
        <v>59</v>
      </c>
      <c r="E104" s="5">
        <f t="shared" si="11"/>
        <v>104</v>
      </c>
      <c r="F104" s="10"/>
      <c r="G104">
        <f t="shared" si="15"/>
        <v>0</v>
      </c>
    </row>
    <row r="105" spans="1:7" ht="108" customHeight="1" x14ac:dyDescent="0.15">
      <c r="A105" s="5">
        <v>105</v>
      </c>
      <c r="B105" s="5">
        <f t="shared" ca="1" si="9"/>
        <v>0</v>
      </c>
      <c r="C105" s="5">
        <f ca="1">RANK(画像リスト!B105,画像リスト!$B$1:$B$156)</f>
        <v>59</v>
      </c>
      <c r="E105" s="5">
        <f t="shared" si="11"/>
        <v>105</v>
      </c>
      <c r="F105" s="10"/>
      <c r="G105">
        <f t="shared" si="15"/>
        <v>0</v>
      </c>
    </row>
    <row r="106" spans="1:7" ht="108" customHeight="1" x14ac:dyDescent="0.15">
      <c r="A106" s="5">
        <v>106</v>
      </c>
      <c r="B106" s="5">
        <f t="shared" ca="1" si="9"/>
        <v>0</v>
      </c>
      <c r="C106" s="5">
        <f ca="1">RANK(画像リスト!B106,画像リスト!$B$1:$B$156)</f>
        <v>59</v>
      </c>
      <c r="E106" s="5">
        <f t="shared" si="11"/>
        <v>106</v>
      </c>
      <c r="G106">
        <f t="shared" si="15"/>
        <v>0</v>
      </c>
    </row>
    <row r="107" spans="1:7" ht="108" customHeight="1" x14ac:dyDescent="0.15">
      <c r="A107" s="5">
        <v>107</v>
      </c>
      <c r="B107" s="5">
        <f t="shared" ca="1" si="9"/>
        <v>0</v>
      </c>
      <c r="C107" s="5">
        <f ca="1">RANK(画像リスト!B107,画像リスト!$B$1:$B$156)</f>
        <v>59</v>
      </c>
      <c r="E107" s="5">
        <f t="shared" si="11"/>
        <v>107</v>
      </c>
      <c r="G107">
        <f t="shared" si="15"/>
        <v>0</v>
      </c>
    </row>
    <row r="108" spans="1:7" ht="108" customHeight="1" x14ac:dyDescent="0.15">
      <c r="A108" s="5">
        <v>108</v>
      </c>
      <c r="B108" s="5">
        <f t="shared" ca="1" si="9"/>
        <v>0</v>
      </c>
      <c r="C108" s="5">
        <f ca="1">RANK(画像リスト!B108,画像リスト!$B$1:$B$156)</f>
        <v>59</v>
      </c>
      <c r="E108" s="5">
        <f t="shared" si="11"/>
        <v>108</v>
      </c>
      <c r="G108">
        <f t="shared" si="15"/>
        <v>0</v>
      </c>
    </row>
    <row r="109" spans="1:7" ht="108" customHeight="1" x14ac:dyDescent="0.15">
      <c r="A109" s="5">
        <v>109</v>
      </c>
      <c r="B109" s="5">
        <f t="shared" ca="1" si="9"/>
        <v>0</v>
      </c>
      <c r="C109" s="5">
        <f ca="1">RANK(画像リスト!B109,画像リスト!$B$1:$B$156)</f>
        <v>59</v>
      </c>
      <c r="E109" s="5">
        <f t="shared" si="11"/>
        <v>109</v>
      </c>
      <c r="G109">
        <f t="shared" si="15"/>
        <v>0</v>
      </c>
    </row>
    <row r="110" spans="1:7" ht="108" customHeight="1" x14ac:dyDescent="0.15">
      <c r="A110" s="5">
        <v>110</v>
      </c>
      <c r="B110" s="5">
        <f t="shared" ca="1" si="9"/>
        <v>0</v>
      </c>
      <c r="C110" s="5">
        <f ca="1">RANK(画像リスト!B110,画像リスト!$B$1:$B$156)</f>
        <v>59</v>
      </c>
      <c r="E110" s="5">
        <f t="shared" si="11"/>
        <v>110</v>
      </c>
      <c r="G110">
        <f t="shared" si="15"/>
        <v>0</v>
      </c>
    </row>
    <row r="111" spans="1:7" ht="108" customHeight="1" x14ac:dyDescent="0.15">
      <c r="A111" s="5">
        <v>111</v>
      </c>
      <c r="B111" s="5">
        <f t="shared" ca="1" si="9"/>
        <v>0</v>
      </c>
      <c r="C111" s="5">
        <f ca="1">RANK(画像リスト!B111,画像リスト!$B$1:$B$156)</f>
        <v>59</v>
      </c>
      <c r="E111" s="5">
        <f t="shared" si="11"/>
        <v>111</v>
      </c>
      <c r="G111">
        <f t="shared" si="15"/>
        <v>0</v>
      </c>
    </row>
    <row r="112" spans="1:7" ht="108" customHeight="1" x14ac:dyDescent="0.15">
      <c r="A112" s="5">
        <v>112</v>
      </c>
      <c r="B112" s="5">
        <f t="shared" ca="1" si="9"/>
        <v>0</v>
      </c>
      <c r="C112" s="5">
        <f ca="1">RANK(画像リスト!B112,画像リスト!$B$1:$B$156)</f>
        <v>59</v>
      </c>
      <c r="E112" s="5">
        <f t="shared" si="11"/>
        <v>112</v>
      </c>
      <c r="G112">
        <f t="shared" si="15"/>
        <v>0</v>
      </c>
    </row>
    <row r="113" spans="1:7" ht="108" customHeight="1" x14ac:dyDescent="0.15">
      <c r="A113" s="5">
        <v>113</v>
      </c>
      <c r="B113" s="5">
        <f t="shared" ca="1" si="9"/>
        <v>0</v>
      </c>
      <c r="C113" s="5">
        <f ca="1">RANK(画像リスト!B113,画像リスト!$B$1:$B$156)</f>
        <v>59</v>
      </c>
      <c r="E113" s="5">
        <f t="shared" si="11"/>
        <v>113</v>
      </c>
      <c r="G113">
        <f t="shared" si="15"/>
        <v>0</v>
      </c>
    </row>
    <row r="114" spans="1:7" ht="108" customHeight="1" x14ac:dyDescent="0.15">
      <c r="A114" s="5">
        <v>114</v>
      </c>
      <c r="B114" s="5">
        <f t="shared" ca="1" si="9"/>
        <v>0</v>
      </c>
      <c r="C114" s="5">
        <f ca="1">RANK(画像リスト!B114,画像リスト!$B$1:$B$156)</f>
        <v>59</v>
      </c>
      <c r="E114" s="5">
        <f t="shared" si="11"/>
        <v>114</v>
      </c>
      <c r="G114">
        <f t="shared" si="15"/>
        <v>0</v>
      </c>
    </row>
    <row r="115" spans="1:7" ht="108" customHeight="1" x14ac:dyDescent="0.15">
      <c r="A115" s="5">
        <v>115</v>
      </c>
      <c r="B115" s="5">
        <f t="shared" ca="1" si="9"/>
        <v>0</v>
      </c>
      <c r="C115" s="5">
        <f ca="1">RANK(画像リスト!B115,画像リスト!$B$1:$B$156)</f>
        <v>59</v>
      </c>
      <c r="E115" s="5">
        <f t="shared" si="11"/>
        <v>115</v>
      </c>
      <c r="G115">
        <f t="shared" si="15"/>
        <v>0</v>
      </c>
    </row>
    <row r="116" spans="1:7" ht="108" customHeight="1" x14ac:dyDescent="0.15">
      <c r="A116" s="5">
        <v>116</v>
      </c>
      <c r="B116" s="5">
        <f t="shared" ca="1" si="9"/>
        <v>0</v>
      </c>
      <c r="C116" s="5">
        <f ca="1">RANK(画像リスト!B116,画像リスト!$B$1:$B$156)</f>
        <v>59</v>
      </c>
      <c r="E116" s="5">
        <f t="shared" si="11"/>
        <v>116</v>
      </c>
      <c r="G116">
        <f t="shared" si="15"/>
        <v>0</v>
      </c>
    </row>
    <row r="117" spans="1:7" ht="108" customHeight="1" x14ac:dyDescent="0.15">
      <c r="A117" s="5">
        <v>117</v>
      </c>
      <c r="B117" s="5">
        <f t="shared" ca="1" si="9"/>
        <v>0</v>
      </c>
      <c r="C117" s="5">
        <f ca="1">RANK(画像リスト!B117,画像リスト!$B$1:$B$156)</f>
        <v>59</v>
      </c>
      <c r="E117" s="5">
        <f t="shared" si="11"/>
        <v>117</v>
      </c>
      <c r="G117">
        <f t="shared" si="15"/>
        <v>0</v>
      </c>
    </row>
    <row r="118" spans="1:7" ht="108" customHeight="1" x14ac:dyDescent="0.15">
      <c r="A118" s="5">
        <v>118</v>
      </c>
      <c r="B118" s="5">
        <f t="shared" ca="1" si="9"/>
        <v>0</v>
      </c>
      <c r="C118" s="5">
        <f ca="1">RANK(画像リスト!B118,画像リスト!$B$1:$B$156)</f>
        <v>59</v>
      </c>
      <c r="E118" s="5">
        <f t="shared" si="11"/>
        <v>118</v>
      </c>
      <c r="G118">
        <f t="shared" si="15"/>
        <v>0</v>
      </c>
    </row>
    <row r="119" spans="1:7" ht="108" customHeight="1" x14ac:dyDescent="0.15">
      <c r="A119" s="5">
        <v>119</v>
      </c>
      <c r="B119" s="5">
        <f t="shared" ca="1" si="9"/>
        <v>0</v>
      </c>
      <c r="C119" s="5">
        <f ca="1">RANK(画像リスト!B119,画像リスト!$B$1:$B$156)</f>
        <v>59</v>
      </c>
      <c r="E119" s="5">
        <f t="shared" si="11"/>
        <v>119</v>
      </c>
      <c r="G119">
        <f t="shared" si="15"/>
        <v>0</v>
      </c>
    </row>
    <row r="120" spans="1:7" ht="108" customHeight="1" x14ac:dyDescent="0.15">
      <c r="A120" s="5">
        <v>120</v>
      </c>
      <c r="B120" s="5">
        <f t="shared" ca="1" si="9"/>
        <v>0</v>
      </c>
      <c r="C120" s="5">
        <f ca="1">RANK(画像リスト!B120,画像リスト!$B$1:$B$156)</f>
        <v>59</v>
      </c>
      <c r="E120" s="5">
        <f t="shared" si="11"/>
        <v>120</v>
      </c>
      <c r="G120">
        <f t="shared" si="15"/>
        <v>0</v>
      </c>
    </row>
    <row r="121" spans="1:7" ht="108" customHeight="1" x14ac:dyDescent="0.15">
      <c r="A121" s="5">
        <v>121</v>
      </c>
      <c r="B121" s="5">
        <f t="shared" ca="1" si="9"/>
        <v>0</v>
      </c>
      <c r="C121" s="5">
        <f ca="1">RANK(画像リスト!B121,画像リスト!$B$1:$B$156)</f>
        <v>59</v>
      </c>
      <c r="E121" s="5">
        <f t="shared" si="11"/>
        <v>121</v>
      </c>
      <c r="G121">
        <f t="shared" si="15"/>
        <v>0</v>
      </c>
    </row>
    <row r="122" spans="1:7" ht="108" customHeight="1" x14ac:dyDescent="0.15">
      <c r="A122" s="5">
        <v>122</v>
      </c>
      <c r="B122" s="5">
        <f t="shared" ca="1" si="9"/>
        <v>0</v>
      </c>
      <c r="C122" s="5">
        <f ca="1">RANK(画像リスト!B122,画像リスト!$B$1:$B$156)</f>
        <v>59</v>
      </c>
      <c r="E122" s="5">
        <f t="shared" si="11"/>
        <v>122</v>
      </c>
      <c r="G122">
        <f t="shared" si="15"/>
        <v>0</v>
      </c>
    </row>
    <row r="123" spans="1:7" ht="108" customHeight="1" x14ac:dyDescent="0.15">
      <c r="A123" s="5">
        <v>123</v>
      </c>
      <c r="B123" s="5">
        <f t="shared" ca="1" si="9"/>
        <v>0</v>
      </c>
      <c r="C123" s="5">
        <f ca="1">RANK(画像リスト!B123,画像リスト!$B$1:$B$156)</f>
        <v>59</v>
      </c>
      <c r="E123" s="5">
        <f t="shared" si="11"/>
        <v>123</v>
      </c>
      <c r="G123">
        <f t="shared" si="15"/>
        <v>0</v>
      </c>
    </row>
    <row r="124" spans="1:7" ht="108" customHeight="1" x14ac:dyDescent="0.15">
      <c r="A124" s="5">
        <v>124</v>
      </c>
      <c r="B124" s="5">
        <f t="shared" ca="1" si="9"/>
        <v>0</v>
      </c>
      <c r="C124" s="5">
        <f ca="1">RANK(画像リスト!B124,画像リスト!$B$1:$B$156)</f>
        <v>59</v>
      </c>
      <c r="E124" s="5">
        <f t="shared" si="11"/>
        <v>124</v>
      </c>
      <c r="G124">
        <f t="shared" si="15"/>
        <v>0</v>
      </c>
    </row>
    <row r="125" spans="1:7" ht="108" customHeight="1" x14ac:dyDescent="0.15">
      <c r="A125" s="5">
        <v>125</v>
      </c>
      <c r="B125" s="5">
        <f t="shared" ca="1" si="9"/>
        <v>0</v>
      </c>
      <c r="C125" s="5">
        <f ca="1">RANK(画像リスト!B125,画像リスト!$B$1:$B$156)</f>
        <v>59</v>
      </c>
      <c r="E125" s="5">
        <f t="shared" si="11"/>
        <v>125</v>
      </c>
      <c r="G125">
        <f t="shared" si="15"/>
        <v>0</v>
      </c>
    </row>
    <row r="126" spans="1:7" ht="108" customHeight="1" x14ac:dyDescent="0.15">
      <c r="A126" s="5">
        <v>126</v>
      </c>
      <c r="B126" s="5">
        <f t="shared" ca="1" si="9"/>
        <v>0</v>
      </c>
      <c r="C126" s="5">
        <f ca="1">RANK(画像リスト!B126,画像リスト!$B$1:$B$156)</f>
        <v>59</v>
      </c>
      <c r="E126" s="5">
        <f t="shared" si="11"/>
        <v>126</v>
      </c>
      <c r="G126">
        <f t="shared" si="15"/>
        <v>0</v>
      </c>
    </row>
    <row r="127" spans="1:7" ht="108" customHeight="1" x14ac:dyDescent="0.15">
      <c r="A127" s="5">
        <v>127</v>
      </c>
      <c r="B127" s="5">
        <f t="shared" ca="1" si="9"/>
        <v>0</v>
      </c>
      <c r="C127" s="5">
        <f ca="1">RANK(画像リスト!B127,画像リスト!$B$1:$B$156)</f>
        <v>59</v>
      </c>
      <c r="E127" s="5">
        <f t="shared" si="11"/>
        <v>127</v>
      </c>
      <c r="G127">
        <f t="shared" si="15"/>
        <v>0</v>
      </c>
    </row>
    <row r="128" spans="1:7" ht="108" customHeight="1" x14ac:dyDescent="0.15">
      <c r="A128" s="5">
        <v>128</v>
      </c>
      <c r="B128" s="5">
        <f t="shared" ca="1" si="9"/>
        <v>0</v>
      </c>
      <c r="C128" s="5">
        <f ca="1">RANK(画像リスト!B128,画像リスト!$B$1:$B$156)</f>
        <v>59</v>
      </c>
      <c r="E128" s="5">
        <f t="shared" si="11"/>
        <v>128</v>
      </c>
      <c r="G128">
        <f t="shared" si="15"/>
        <v>0</v>
      </c>
    </row>
    <row r="129" spans="1:7" ht="108" customHeight="1" x14ac:dyDescent="0.15">
      <c r="A129" s="5">
        <v>129</v>
      </c>
      <c r="B129" s="5">
        <f t="shared" ca="1" si="9"/>
        <v>0</v>
      </c>
      <c r="C129" s="5">
        <f ca="1">RANK(画像リスト!B129,画像リスト!$B$1:$B$156)</f>
        <v>59</v>
      </c>
      <c r="E129" s="5">
        <f t="shared" si="11"/>
        <v>129</v>
      </c>
      <c r="G129">
        <f t="shared" ref="G129:G156" si="16">LEN(F129)</f>
        <v>0</v>
      </c>
    </row>
    <row r="130" spans="1:7" ht="108" customHeight="1" x14ac:dyDescent="0.15">
      <c r="A130" s="5">
        <v>130</v>
      </c>
      <c r="B130" s="5">
        <f t="shared" ref="B130:B156" ca="1" si="17">IF(F130="",0,RAND())</f>
        <v>0</v>
      </c>
      <c r="C130" s="5">
        <f ca="1">RANK(画像リスト!B130,画像リスト!$B$1:$B$156)</f>
        <v>59</v>
      </c>
      <c r="E130" s="5">
        <f t="shared" ref="E130:E156" si="18">A130</f>
        <v>130</v>
      </c>
      <c r="G130">
        <f t="shared" si="16"/>
        <v>0</v>
      </c>
    </row>
    <row r="131" spans="1:7" ht="108" customHeight="1" x14ac:dyDescent="0.15">
      <c r="A131" s="5">
        <v>131</v>
      </c>
      <c r="B131" s="5">
        <f t="shared" ca="1" si="17"/>
        <v>0</v>
      </c>
      <c r="C131" s="5">
        <f ca="1">RANK(画像リスト!B131,画像リスト!$B$1:$B$156)</f>
        <v>59</v>
      </c>
      <c r="E131" s="5">
        <f t="shared" si="18"/>
        <v>131</v>
      </c>
      <c r="G131">
        <f t="shared" si="16"/>
        <v>0</v>
      </c>
    </row>
    <row r="132" spans="1:7" ht="108" customHeight="1" x14ac:dyDescent="0.15">
      <c r="A132" s="5">
        <v>132</v>
      </c>
      <c r="B132" s="5">
        <f t="shared" ca="1" si="17"/>
        <v>0</v>
      </c>
      <c r="C132" s="5">
        <f ca="1">RANK(画像リスト!B132,画像リスト!$B$1:$B$156)</f>
        <v>59</v>
      </c>
      <c r="E132" s="5">
        <f t="shared" si="18"/>
        <v>132</v>
      </c>
      <c r="G132">
        <f t="shared" si="16"/>
        <v>0</v>
      </c>
    </row>
    <row r="133" spans="1:7" ht="108" customHeight="1" x14ac:dyDescent="0.15">
      <c r="A133" s="5">
        <v>133</v>
      </c>
      <c r="B133" s="5">
        <f t="shared" ca="1" si="17"/>
        <v>0</v>
      </c>
      <c r="C133" s="5">
        <f ca="1">RANK(画像リスト!B133,画像リスト!$B$1:$B$156)</f>
        <v>59</v>
      </c>
      <c r="E133" s="5">
        <f t="shared" si="18"/>
        <v>133</v>
      </c>
      <c r="G133">
        <f t="shared" si="16"/>
        <v>0</v>
      </c>
    </row>
    <row r="134" spans="1:7" ht="108" customHeight="1" x14ac:dyDescent="0.15">
      <c r="A134" s="5">
        <v>134</v>
      </c>
      <c r="B134" s="5">
        <f t="shared" ca="1" si="17"/>
        <v>0</v>
      </c>
      <c r="C134" s="5">
        <f ca="1">RANK(画像リスト!B134,画像リスト!$B$1:$B$156)</f>
        <v>59</v>
      </c>
      <c r="E134" s="5">
        <f t="shared" si="18"/>
        <v>134</v>
      </c>
      <c r="G134">
        <f t="shared" si="16"/>
        <v>0</v>
      </c>
    </row>
    <row r="135" spans="1:7" ht="108" customHeight="1" x14ac:dyDescent="0.15">
      <c r="A135" s="5">
        <v>135</v>
      </c>
      <c r="B135" s="5">
        <f t="shared" ca="1" si="17"/>
        <v>0</v>
      </c>
      <c r="C135" s="5">
        <f ca="1">RANK(画像リスト!B135,画像リスト!$B$1:$B$156)</f>
        <v>59</v>
      </c>
      <c r="E135" s="5">
        <f t="shared" si="18"/>
        <v>135</v>
      </c>
      <c r="G135">
        <f t="shared" si="16"/>
        <v>0</v>
      </c>
    </row>
    <row r="136" spans="1:7" ht="108" customHeight="1" x14ac:dyDescent="0.15">
      <c r="A136" s="5">
        <v>136</v>
      </c>
      <c r="B136" s="5">
        <f t="shared" ca="1" si="17"/>
        <v>0</v>
      </c>
      <c r="C136" s="5">
        <f ca="1">RANK(画像リスト!B136,画像リスト!$B$1:$B$156)</f>
        <v>59</v>
      </c>
      <c r="E136" s="5">
        <f t="shared" si="18"/>
        <v>136</v>
      </c>
      <c r="G136">
        <f t="shared" si="16"/>
        <v>0</v>
      </c>
    </row>
    <row r="137" spans="1:7" ht="108" customHeight="1" x14ac:dyDescent="0.15">
      <c r="A137" s="5">
        <v>137</v>
      </c>
      <c r="B137" s="5">
        <f t="shared" ca="1" si="17"/>
        <v>0</v>
      </c>
      <c r="C137" s="5">
        <f ca="1">RANK(画像リスト!B137,画像リスト!$B$1:$B$156)</f>
        <v>59</v>
      </c>
      <c r="E137" s="5">
        <f t="shared" si="18"/>
        <v>137</v>
      </c>
      <c r="G137">
        <f t="shared" si="16"/>
        <v>0</v>
      </c>
    </row>
    <row r="138" spans="1:7" ht="108" customHeight="1" x14ac:dyDescent="0.15">
      <c r="A138" s="5">
        <v>138</v>
      </c>
      <c r="B138" s="5">
        <f t="shared" ca="1" si="17"/>
        <v>0</v>
      </c>
      <c r="C138" s="5">
        <f ca="1">RANK(画像リスト!B138,画像リスト!$B$1:$B$156)</f>
        <v>59</v>
      </c>
      <c r="E138" s="5">
        <f t="shared" si="18"/>
        <v>138</v>
      </c>
      <c r="G138">
        <f t="shared" si="16"/>
        <v>0</v>
      </c>
    </row>
    <row r="139" spans="1:7" ht="108" customHeight="1" x14ac:dyDescent="0.15">
      <c r="A139" s="5">
        <v>139</v>
      </c>
      <c r="B139" s="5">
        <f t="shared" ca="1" si="17"/>
        <v>0</v>
      </c>
      <c r="C139" s="5">
        <f ca="1">RANK(画像リスト!B139,画像リスト!$B$1:$B$156)</f>
        <v>59</v>
      </c>
      <c r="E139" s="5">
        <f t="shared" si="18"/>
        <v>139</v>
      </c>
      <c r="G139">
        <f t="shared" si="16"/>
        <v>0</v>
      </c>
    </row>
    <row r="140" spans="1:7" ht="108" customHeight="1" x14ac:dyDescent="0.15">
      <c r="A140" s="5">
        <v>140</v>
      </c>
      <c r="B140" s="5">
        <f t="shared" ca="1" si="17"/>
        <v>0</v>
      </c>
      <c r="C140" s="5">
        <f ca="1">RANK(画像リスト!B140,画像リスト!$B$1:$B$156)</f>
        <v>59</v>
      </c>
      <c r="E140" s="5">
        <f t="shared" si="18"/>
        <v>140</v>
      </c>
      <c r="G140">
        <f t="shared" si="16"/>
        <v>0</v>
      </c>
    </row>
    <row r="141" spans="1:7" ht="108" customHeight="1" x14ac:dyDescent="0.15">
      <c r="A141" s="7">
        <v>141</v>
      </c>
      <c r="B141" s="5">
        <f t="shared" ca="1" si="17"/>
        <v>0</v>
      </c>
      <c r="C141" s="5">
        <f ca="1">RANK(画像リスト!B141,画像リスト!$B$1:$B$156)</f>
        <v>59</v>
      </c>
      <c r="E141" s="5">
        <f t="shared" si="18"/>
        <v>141</v>
      </c>
      <c r="G141">
        <f t="shared" si="16"/>
        <v>0</v>
      </c>
    </row>
    <row r="142" spans="1:7" ht="108" customHeight="1" x14ac:dyDescent="0.15">
      <c r="A142" s="7">
        <v>142</v>
      </c>
      <c r="B142" s="5">
        <f t="shared" ca="1" si="17"/>
        <v>0</v>
      </c>
      <c r="C142" s="5">
        <f ca="1">RANK(画像リスト!B142,画像リスト!$B$1:$B$156)</f>
        <v>59</v>
      </c>
      <c r="E142" s="5">
        <f t="shared" si="18"/>
        <v>142</v>
      </c>
      <c r="G142">
        <f t="shared" si="16"/>
        <v>0</v>
      </c>
    </row>
    <row r="143" spans="1:7" ht="108" customHeight="1" x14ac:dyDescent="0.15">
      <c r="A143" s="7">
        <v>143</v>
      </c>
      <c r="B143" s="5">
        <f t="shared" ca="1" si="17"/>
        <v>0</v>
      </c>
      <c r="C143" s="5">
        <f ca="1">RANK(画像リスト!B143,画像リスト!$B$1:$B$156)</f>
        <v>59</v>
      </c>
      <c r="E143" s="5">
        <f t="shared" si="18"/>
        <v>143</v>
      </c>
      <c r="G143">
        <f t="shared" si="16"/>
        <v>0</v>
      </c>
    </row>
    <row r="144" spans="1:7" ht="108" customHeight="1" x14ac:dyDescent="0.15">
      <c r="A144" s="7">
        <v>144</v>
      </c>
      <c r="B144" s="5">
        <f t="shared" ca="1" si="17"/>
        <v>0</v>
      </c>
      <c r="C144" s="5">
        <f ca="1">RANK(画像リスト!B144,画像リスト!$B$1:$B$156)</f>
        <v>59</v>
      </c>
      <c r="E144" s="5">
        <f t="shared" si="18"/>
        <v>144</v>
      </c>
      <c r="G144">
        <f t="shared" si="16"/>
        <v>0</v>
      </c>
    </row>
    <row r="145" spans="1:7" ht="108" customHeight="1" x14ac:dyDescent="0.15">
      <c r="A145" s="7">
        <v>145</v>
      </c>
      <c r="B145" s="5">
        <f t="shared" ca="1" si="17"/>
        <v>0</v>
      </c>
      <c r="C145" s="5">
        <f ca="1">RANK(画像リスト!B145,画像リスト!$B$1:$B$156)</f>
        <v>59</v>
      </c>
      <c r="E145" s="5">
        <f t="shared" si="18"/>
        <v>145</v>
      </c>
      <c r="G145">
        <f t="shared" si="16"/>
        <v>0</v>
      </c>
    </row>
    <row r="146" spans="1:7" ht="108" customHeight="1" x14ac:dyDescent="0.15">
      <c r="A146" s="7">
        <v>146</v>
      </c>
      <c r="B146" s="5">
        <f t="shared" ca="1" si="17"/>
        <v>0</v>
      </c>
      <c r="C146" s="5">
        <f ca="1">RANK(画像リスト!B146,画像リスト!$B$1:$B$156)</f>
        <v>59</v>
      </c>
      <c r="E146" s="5">
        <f t="shared" si="18"/>
        <v>146</v>
      </c>
      <c r="G146">
        <f t="shared" si="16"/>
        <v>0</v>
      </c>
    </row>
    <row r="147" spans="1:7" ht="108" customHeight="1" x14ac:dyDescent="0.15">
      <c r="A147" s="7">
        <v>147</v>
      </c>
      <c r="B147" s="5">
        <f t="shared" ca="1" si="17"/>
        <v>0</v>
      </c>
      <c r="C147" s="5">
        <f ca="1">RANK(画像リスト!B147,画像リスト!$B$1:$B$156)</f>
        <v>59</v>
      </c>
      <c r="E147" s="5">
        <f t="shared" si="18"/>
        <v>147</v>
      </c>
      <c r="G147">
        <f t="shared" si="16"/>
        <v>0</v>
      </c>
    </row>
    <row r="148" spans="1:7" ht="108" customHeight="1" x14ac:dyDescent="0.15">
      <c r="A148" s="7">
        <v>148</v>
      </c>
      <c r="B148" s="5">
        <f t="shared" ca="1" si="17"/>
        <v>0</v>
      </c>
      <c r="C148" s="5">
        <f ca="1">RANK(画像リスト!B148,画像リスト!$B$1:$B$156)</f>
        <v>59</v>
      </c>
      <c r="E148" s="5">
        <f t="shared" si="18"/>
        <v>148</v>
      </c>
      <c r="G148">
        <f t="shared" si="16"/>
        <v>0</v>
      </c>
    </row>
    <row r="149" spans="1:7" ht="108" customHeight="1" x14ac:dyDescent="0.15">
      <c r="A149" s="7">
        <v>149</v>
      </c>
      <c r="B149" s="5">
        <f t="shared" ca="1" si="17"/>
        <v>0</v>
      </c>
      <c r="C149" s="5">
        <f ca="1">RANK(画像リスト!B149,画像リスト!$B$1:$B$156)</f>
        <v>59</v>
      </c>
      <c r="E149" s="5">
        <f t="shared" si="18"/>
        <v>149</v>
      </c>
      <c r="G149">
        <f t="shared" si="16"/>
        <v>0</v>
      </c>
    </row>
    <row r="150" spans="1:7" ht="108" customHeight="1" x14ac:dyDescent="0.15">
      <c r="A150" s="7">
        <v>150</v>
      </c>
      <c r="B150" s="5">
        <f t="shared" ca="1" si="17"/>
        <v>0</v>
      </c>
      <c r="C150" s="5">
        <f ca="1">RANK(画像リスト!B150,画像リスト!$B$1:$B$156)</f>
        <v>59</v>
      </c>
      <c r="E150" s="5">
        <f t="shared" si="18"/>
        <v>150</v>
      </c>
      <c r="G150">
        <f t="shared" si="16"/>
        <v>0</v>
      </c>
    </row>
    <row r="151" spans="1:7" ht="108" customHeight="1" x14ac:dyDescent="0.15">
      <c r="A151" s="7">
        <v>151</v>
      </c>
      <c r="B151" s="5">
        <f t="shared" ca="1" si="17"/>
        <v>0</v>
      </c>
      <c r="C151" s="5">
        <f ca="1">RANK(画像リスト!B151,画像リスト!$B$1:$B$156)</f>
        <v>59</v>
      </c>
      <c r="E151" s="5">
        <f t="shared" si="18"/>
        <v>151</v>
      </c>
      <c r="G151">
        <f t="shared" si="16"/>
        <v>0</v>
      </c>
    </row>
    <row r="152" spans="1:7" ht="108" customHeight="1" x14ac:dyDescent="0.15">
      <c r="A152" s="7">
        <v>152</v>
      </c>
      <c r="B152" s="5">
        <f t="shared" ca="1" si="17"/>
        <v>0</v>
      </c>
      <c r="C152" s="5">
        <f ca="1">RANK(画像リスト!B152,画像リスト!$B$1:$B$156)</f>
        <v>59</v>
      </c>
      <c r="E152" s="5">
        <f t="shared" si="18"/>
        <v>152</v>
      </c>
      <c r="G152">
        <f t="shared" si="16"/>
        <v>0</v>
      </c>
    </row>
    <row r="153" spans="1:7" ht="108" customHeight="1" x14ac:dyDescent="0.15">
      <c r="A153" s="7">
        <v>153</v>
      </c>
      <c r="B153" s="5">
        <f t="shared" ca="1" si="17"/>
        <v>0</v>
      </c>
      <c r="C153" s="5">
        <f ca="1">RANK(画像リスト!B153,画像リスト!$B$1:$B$156)</f>
        <v>59</v>
      </c>
      <c r="E153" s="5">
        <f t="shared" si="18"/>
        <v>153</v>
      </c>
      <c r="G153">
        <f t="shared" si="16"/>
        <v>0</v>
      </c>
    </row>
    <row r="154" spans="1:7" ht="108" customHeight="1" x14ac:dyDescent="0.15">
      <c r="A154" s="7">
        <v>154</v>
      </c>
      <c r="B154" s="5">
        <f t="shared" ca="1" si="17"/>
        <v>0</v>
      </c>
      <c r="C154" s="5">
        <f ca="1">RANK(画像リスト!B154,画像リスト!$B$1:$B$156)</f>
        <v>59</v>
      </c>
      <c r="E154" s="5">
        <f t="shared" si="18"/>
        <v>154</v>
      </c>
      <c r="G154">
        <f t="shared" si="16"/>
        <v>0</v>
      </c>
    </row>
    <row r="155" spans="1:7" ht="108" customHeight="1" x14ac:dyDescent="0.15">
      <c r="A155" s="7">
        <v>155</v>
      </c>
      <c r="B155" s="5">
        <f t="shared" ca="1" si="17"/>
        <v>0</v>
      </c>
      <c r="C155" s="5">
        <f ca="1">RANK(画像リスト!B155,画像リスト!$B$1:$B$156)</f>
        <v>59</v>
      </c>
      <c r="E155" s="5">
        <f t="shared" si="18"/>
        <v>155</v>
      </c>
      <c r="G155">
        <f t="shared" si="16"/>
        <v>0</v>
      </c>
    </row>
    <row r="156" spans="1:7" ht="108" customHeight="1" x14ac:dyDescent="0.15">
      <c r="A156" s="7">
        <v>156</v>
      </c>
      <c r="B156" s="5">
        <f t="shared" ca="1" si="17"/>
        <v>0</v>
      </c>
      <c r="C156" s="5">
        <f ca="1">RANK(画像リスト!B156,画像リスト!$B$1:$B$156)</f>
        <v>59</v>
      </c>
      <c r="E156" s="5">
        <f t="shared" si="18"/>
        <v>156</v>
      </c>
      <c r="G156">
        <f t="shared" si="16"/>
        <v>0</v>
      </c>
    </row>
  </sheetData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159</vt:i4>
      </vt:variant>
    </vt:vector>
  </HeadingPairs>
  <TitlesOfParts>
    <vt:vector size="161" baseType="lpstr">
      <vt:lpstr>印刷シート</vt:lpstr>
      <vt:lpstr>画像リスト</vt:lpstr>
      <vt:lpstr>印刷シート!Print_Area</vt:lpstr>
      <vt:lpstr>画像リスト!Print_Area</vt:lpstr>
      <vt:lpstr>リスト</vt:lpstr>
      <vt:lpstr>図１</vt:lpstr>
      <vt:lpstr>図１０</vt:lpstr>
      <vt:lpstr>図１００</vt:lpstr>
      <vt:lpstr>図１０１</vt:lpstr>
      <vt:lpstr>図１０２</vt:lpstr>
      <vt:lpstr>図１０３</vt:lpstr>
      <vt:lpstr>図１０４</vt:lpstr>
      <vt:lpstr>図１０５</vt:lpstr>
      <vt:lpstr>図１０６</vt:lpstr>
      <vt:lpstr>図１０７</vt:lpstr>
      <vt:lpstr>図１０８</vt:lpstr>
      <vt:lpstr>図１０９</vt:lpstr>
      <vt:lpstr>図１１</vt:lpstr>
      <vt:lpstr>図１１０</vt:lpstr>
      <vt:lpstr>図１１１</vt:lpstr>
      <vt:lpstr>図１１２</vt:lpstr>
      <vt:lpstr>図１１３</vt:lpstr>
      <vt:lpstr>図１１４</vt:lpstr>
      <vt:lpstr>図１１５</vt:lpstr>
      <vt:lpstr>図１１６</vt:lpstr>
      <vt:lpstr>図１１７</vt:lpstr>
      <vt:lpstr>図１１８</vt:lpstr>
      <vt:lpstr>図１１９</vt:lpstr>
      <vt:lpstr>図１２</vt:lpstr>
      <vt:lpstr>図１２０</vt:lpstr>
      <vt:lpstr>図１２１</vt:lpstr>
      <vt:lpstr>図１２２</vt:lpstr>
      <vt:lpstr>図１２３</vt:lpstr>
      <vt:lpstr>図１２４</vt:lpstr>
      <vt:lpstr>図１２５</vt:lpstr>
      <vt:lpstr>図１２６</vt:lpstr>
      <vt:lpstr>図１２７</vt:lpstr>
      <vt:lpstr>図１２８</vt:lpstr>
      <vt:lpstr>図１２９</vt:lpstr>
      <vt:lpstr>図１３</vt:lpstr>
      <vt:lpstr>図１３０</vt:lpstr>
      <vt:lpstr>図１３１</vt:lpstr>
      <vt:lpstr>図１３２</vt:lpstr>
      <vt:lpstr>図１３３</vt:lpstr>
      <vt:lpstr>図１３４</vt:lpstr>
      <vt:lpstr>図１３５</vt:lpstr>
      <vt:lpstr>図１３６</vt:lpstr>
      <vt:lpstr>図１３７</vt:lpstr>
      <vt:lpstr>図１３８</vt:lpstr>
      <vt:lpstr>図１３９</vt:lpstr>
      <vt:lpstr>図１４</vt:lpstr>
      <vt:lpstr>図１４０</vt:lpstr>
      <vt:lpstr>図１４１</vt:lpstr>
      <vt:lpstr>図１４２</vt:lpstr>
      <vt:lpstr>図１４３</vt:lpstr>
      <vt:lpstr>図１４４</vt:lpstr>
      <vt:lpstr>図１４５</vt:lpstr>
      <vt:lpstr>図１４６</vt:lpstr>
      <vt:lpstr>図１４７</vt:lpstr>
      <vt:lpstr>図１４８</vt:lpstr>
      <vt:lpstr>図１４９</vt:lpstr>
      <vt:lpstr>図１５</vt:lpstr>
      <vt:lpstr>図１５０</vt:lpstr>
      <vt:lpstr>図１５１</vt:lpstr>
      <vt:lpstr>図１５２</vt:lpstr>
      <vt:lpstr>図１５３</vt:lpstr>
      <vt:lpstr>図１５４</vt:lpstr>
      <vt:lpstr>図１５５</vt:lpstr>
      <vt:lpstr>図１５６</vt:lpstr>
      <vt:lpstr>図１６</vt:lpstr>
      <vt:lpstr>図１７</vt:lpstr>
      <vt:lpstr>図１８</vt:lpstr>
      <vt:lpstr>図１９</vt:lpstr>
      <vt:lpstr>図２</vt:lpstr>
      <vt:lpstr>図２０</vt:lpstr>
      <vt:lpstr>図２１</vt:lpstr>
      <vt:lpstr>図２２</vt:lpstr>
      <vt:lpstr>図２３</vt:lpstr>
      <vt:lpstr>図２４</vt:lpstr>
      <vt:lpstr>図２５</vt:lpstr>
      <vt:lpstr>図２６</vt:lpstr>
      <vt:lpstr>図２7</vt:lpstr>
      <vt:lpstr>図２８</vt:lpstr>
      <vt:lpstr>図２９</vt:lpstr>
      <vt:lpstr>図３</vt:lpstr>
      <vt:lpstr>図３０</vt:lpstr>
      <vt:lpstr>図３１</vt:lpstr>
      <vt:lpstr>図３２</vt:lpstr>
      <vt:lpstr>図３３</vt:lpstr>
      <vt:lpstr>図３４</vt:lpstr>
      <vt:lpstr>図３５</vt:lpstr>
      <vt:lpstr>図３６</vt:lpstr>
      <vt:lpstr>図３７</vt:lpstr>
      <vt:lpstr>図３８</vt:lpstr>
      <vt:lpstr>図３９</vt:lpstr>
      <vt:lpstr>図４</vt:lpstr>
      <vt:lpstr>図４０</vt:lpstr>
      <vt:lpstr>図４１</vt:lpstr>
      <vt:lpstr>図４２</vt:lpstr>
      <vt:lpstr>図４３</vt:lpstr>
      <vt:lpstr>図４４</vt:lpstr>
      <vt:lpstr>図４５</vt:lpstr>
      <vt:lpstr>図４６</vt:lpstr>
      <vt:lpstr>図４７</vt:lpstr>
      <vt:lpstr>図４８</vt:lpstr>
      <vt:lpstr>図４９</vt:lpstr>
      <vt:lpstr>図５</vt:lpstr>
      <vt:lpstr>図５０</vt:lpstr>
      <vt:lpstr>図５１</vt:lpstr>
      <vt:lpstr>図５２</vt:lpstr>
      <vt:lpstr>図５３</vt:lpstr>
      <vt:lpstr>図５４</vt:lpstr>
      <vt:lpstr>図５５</vt:lpstr>
      <vt:lpstr>図５６</vt:lpstr>
      <vt:lpstr>図５７</vt:lpstr>
      <vt:lpstr>図５８</vt:lpstr>
      <vt:lpstr>図５９</vt:lpstr>
      <vt:lpstr>図６</vt:lpstr>
      <vt:lpstr>図６０</vt:lpstr>
      <vt:lpstr>図６１</vt:lpstr>
      <vt:lpstr>図６２</vt:lpstr>
      <vt:lpstr>図６３</vt:lpstr>
      <vt:lpstr>図６４</vt:lpstr>
      <vt:lpstr>図６５</vt:lpstr>
      <vt:lpstr>図６６</vt:lpstr>
      <vt:lpstr>図６７</vt:lpstr>
      <vt:lpstr>図６８</vt:lpstr>
      <vt:lpstr>図６９</vt:lpstr>
      <vt:lpstr>図７</vt:lpstr>
      <vt:lpstr>図７０</vt:lpstr>
      <vt:lpstr>図７１</vt:lpstr>
      <vt:lpstr>図７２</vt:lpstr>
      <vt:lpstr>図７３</vt:lpstr>
      <vt:lpstr>図７４</vt:lpstr>
      <vt:lpstr>図７５</vt:lpstr>
      <vt:lpstr>図７６</vt:lpstr>
      <vt:lpstr>図７７</vt:lpstr>
      <vt:lpstr>図７８</vt:lpstr>
      <vt:lpstr>図７９</vt:lpstr>
      <vt:lpstr>図８</vt:lpstr>
      <vt:lpstr>図８０</vt:lpstr>
      <vt:lpstr>図８１</vt:lpstr>
      <vt:lpstr>図８２</vt:lpstr>
      <vt:lpstr>図８３</vt:lpstr>
      <vt:lpstr>図８４</vt:lpstr>
      <vt:lpstr>図８５</vt:lpstr>
      <vt:lpstr>図８６</vt:lpstr>
      <vt:lpstr>図８７</vt:lpstr>
      <vt:lpstr>図８８</vt:lpstr>
      <vt:lpstr>図８９</vt:lpstr>
      <vt:lpstr>図９</vt:lpstr>
      <vt:lpstr>図９０</vt:lpstr>
      <vt:lpstr>図９１</vt:lpstr>
      <vt:lpstr>図９２</vt:lpstr>
      <vt:lpstr>図９３</vt:lpstr>
      <vt:lpstr>図９４</vt:lpstr>
      <vt:lpstr>図９５</vt:lpstr>
      <vt:lpstr>図９６</vt:lpstr>
      <vt:lpstr>図９７</vt:lpstr>
      <vt:lpstr>図９８</vt:lpstr>
      <vt:lpstr>図９９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なかお</dc:creator>
  <cp:lastModifiedBy>なかお</cp:lastModifiedBy>
  <cp:lastPrinted>2023-07-12T19:43:23Z</cp:lastPrinted>
  <dcterms:created xsi:type="dcterms:W3CDTF">2009-03-07T14:01:45Z</dcterms:created>
  <dcterms:modified xsi:type="dcterms:W3CDTF">2023-07-12T19:52:28Z</dcterms:modified>
</cp:coreProperties>
</file>